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1500" windowWidth="19320" windowHeight="12120" activeTab="0"/>
  </bookViews>
  <sheets>
    <sheet name="ArchivalRecoveries_paper" sheetId="1" r:id="rId1"/>
  </sheets>
  <definedNames>
    <definedName name="Archival_Tag_Recovery_Basic">'ArchivalRecoveries_paper'!#REF!</definedName>
    <definedName name="Tag_Recovery_Basic">'ArchivalRecoveries_paper'!$C$2:$N$58</definedName>
  </definedNames>
  <calcPr fullCalcOnLoad="1"/>
</workbook>
</file>

<file path=xl/sharedStrings.xml><?xml version="1.0" encoding="utf-8"?>
<sst xmlns="http://schemas.openxmlformats.org/spreadsheetml/2006/main" count="676" uniqueCount="258">
  <si>
    <t>97-038*</t>
  </si>
  <si>
    <t>97-048*</t>
  </si>
  <si>
    <t>97-067*</t>
  </si>
  <si>
    <t>97-089*</t>
  </si>
  <si>
    <t>97-102*</t>
  </si>
  <si>
    <t>97-103*</t>
  </si>
  <si>
    <t>97-112*</t>
  </si>
  <si>
    <t>98-510*</t>
  </si>
  <si>
    <t>98-485*</t>
  </si>
  <si>
    <t>98-492*</t>
  </si>
  <si>
    <t>98-502*</t>
  </si>
  <si>
    <t>98-504*</t>
  </si>
  <si>
    <t>98-507*</t>
  </si>
  <si>
    <t>98-508*</t>
  </si>
  <si>
    <t>98-512*</t>
  </si>
  <si>
    <t>98-516*</t>
  </si>
  <si>
    <t>98-518*</t>
  </si>
  <si>
    <t>98-521*</t>
  </si>
  <si>
    <t>14*</t>
  </si>
  <si>
    <t>1013*</t>
  </si>
  <si>
    <t>1025*</t>
  </si>
  <si>
    <t>781*</t>
  </si>
  <si>
    <t>793*</t>
  </si>
  <si>
    <t>1143*</t>
  </si>
  <si>
    <t>153*</t>
  </si>
  <si>
    <t>408*</t>
  </si>
  <si>
    <t>603*</t>
  </si>
  <si>
    <t>667*</t>
  </si>
  <si>
    <t>705*</t>
  </si>
  <si>
    <t>715*</t>
  </si>
  <si>
    <t>779*</t>
  </si>
  <si>
    <t>97-015</t>
  </si>
  <si>
    <t>97-120</t>
  </si>
  <si>
    <t>97-087</t>
  </si>
  <si>
    <t>2159*</t>
  </si>
  <si>
    <t>1021*</t>
  </si>
  <si>
    <t>2158*</t>
  </si>
  <si>
    <t>1000*</t>
  </si>
  <si>
    <t>Estim. Age1 (years)</t>
  </si>
  <si>
    <t>Lat.</t>
  </si>
  <si>
    <t>Long.</t>
  </si>
  <si>
    <t>Breeding status</t>
  </si>
  <si>
    <t>532*</t>
  </si>
  <si>
    <t>2217*</t>
  </si>
  <si>
    <t>Type</t>
  </si>
  <si>
    <t>Tag Number</t>
  </si>
  <si>
    <t>Tag Returned</t>
  </si>
  <si>
    <t>NMT</t>
  </si>
  <si>
    <t>267</t>
  </si>
  <si>
    <t>Y</t>
  </si>
  <si>
    <t>41.27</t>
  </si>
  <si>
    <t>-69.14</t>
  </si>
  <si>
    <t>WC</t>
  </si>
  <si>
    <t>97-043</t>
  </si>
  <si>
    <t>41.45</t>
  </si>
  <si>
    <t>-69.23</t>
  </si>
  <si>
    <t>N</t>
  </si>
  <si>
    <t>36.57</t>
  </si>
  <si>
    <t>12.53</t>
  </si>
  <si>
    <t>40.96</t>
  </si>
  <si>
    <t>-48.36</t>
  </si>
  <si>
    <t>42.08</t>
  </si>
  <si>
    <t>-65.55</t>
  </si>
  <si>
    <t>97-041</t>
  </si>
  <si>
    <t>43.12</t>
  </si>
  <si>
    <t>-70.07</t>
  </si>
  <si>
    <t>275</t>
  </si>
  <si>
    <t>39.91</t>
  </si>
  <si>
    <t>-70.62</t>
  </si>
  <si>
    <t>45.19</t>
  </si>
  <si>
    <t>-61.01</t>
  </si>
  <si>
    <t>617</t>
  </si>
  <si>
    <t>37.37</t>
  </si>
  <si>
    <t>-74.42</t>
  </si>
  <si>
    <t>97-036</t>
  </si>
  <si>
    <t>656</t>
  </si>
  <si>
    <t>43.37</t>
  </si>
  <si>
    <t>-52.00</t>
  </si>
  <si>
    <t>268</t>
  </si>
  <si>
    <t>822</t>
  </si>
  <si>
    <t>34.89</t>
  </si>
  <si>
    <t>14.08</t>
  </si>
  <si>
    <t>719</t>
  </si>
  <si>
    <t>161</t>
  </si>
  <si>
    <t>41.16</t>
  </si>
  <si>
    <t>-70.67</t>
  </si>
  <si>
    <t>350</t>
  </si>
  <si>
    <t>891</t>
  </si>
  <si>
    <t>42.06</t>
  </si>
  <si>
    <t>-65.58</t>
  </si>
  <si>
    <t>770</t>
  </si>
  <si>
    <t>24.00</t>
  </si>
  <si>
    <t>-83.00</t>
  </si>
  <si>
    <t>720</t>
  </si>
  <si>
    <t>194</t>
  </si>
  <si>
    <t>42.26</t>
  </si>
  <si>
    <t>-69.95</t>
  </si>
  <si>
    <t>98-491</t>
  </si>
  <si>
    <t>225</t>
  </si>
  <si>
    <t>42.16</t>
  </si>
  <si>
    <t>-69.57</t>
  </si>
  <si>
    <t>396</t>
  </si>
  <si>
    <t>927</t>
  </si>
  <si>
    <t>58.52</t>
  </si>
  <si>
    <t>-27.24</t>
  </si>
  <si>
    <t>925</t>
  </si>
  <si>
    <t>41.17</t>
  </si>
  <si>
    <t>-69.13</t>
  </si>
  <si>
    <t>1283</t>
  </si>
  <si>
    <t>41.29</t>
  </si>
  <si>
    <t>-69.22</t>
  </si>
  <si>
    <t>935</t>
  </si>
  <si>
    <t>41.25</t>
  </si>
  <si>
    <t>-69.07</t>
  </si>
  <si>
    <t>602</t>
  </si>
  <si>
    <t>243</t>
  </si>
  <si>
    <t>-69.25</t>
  </si>
  <si>
    <t>1233</t>
  </si>
  <si>
    <t>470</t>
  </si>
  <si>
    <t>35.22</t>
  </si>
  <si>
    <t>-6.20</t>
  </si>
  <si>
    <t>461</t>
  </si>
  <si>
    <t>37.41</t>
  </si>
  <si>
    <t>-19.72</t>
  </si>
  <si>
    <t>539</t>
  </si>
  <si>
    <t>41.40</t>
  </si>
  <si>
    <t>-69.29</t>
  </si>
  <si>
    <t>363</t>
  </si>
  <si>
    <t>1241</t>
  </si>
  <si>
    <t>42.41</t>
  </si>
  <si>
    <t>-70.47</t>
  </si>
  <si>
    <t>1245</t>
  </si>
  <si>
    <t>42.00</t>
  </si>
  <si>
    <t>-70.00</t>
  </si>
  <si>
    <t>583</t>
  </si>
  <si>
    <t>41.18</t>
  </si>
  <si>
    <t>-69.10</t>
  </si>
  <si>
    <t>570</t>
  </si>
  <si>
    <t>277</t>
  </si>
  <si>
    <t>1285</t>
  </si>
  <si>
    <t>41.68</t>
  </si>
  <si>
    <t>-69.97</t>
  </si>
  <si>
    <t>1200</t>
  </si>
  <si>
    <t>35.37</t>
  </si>
  <si>
    <t>1290</t>
  </si>
  <si>
    <t>625</t>
  </si>
  <si>
    <t>1308</t>
  </si>
  <si>
    <t>616</t>
  </si>
  <si>
    <t>97-051</t>
  </si>
  <si>
    <t>1269</t>
  </si>
  <si>
    <t>1310</t>
  </si>
  <si>
    <t>945</t>
  </si>
  <si>
    <t>53.88</t>
  </si>
  <si>
    <t>-44.88</t>
  </si>
  <si>
    <t>633</t>
  </si>
  <si>
    <t>52.03</t>
  </si>
  <si>
    <t>-32.14</t>
  </si>
  <si>
    <t>382</t>
  </si>
  <si>
    <t>1151</t>
  </si>
  <si>
    <t>98-500</t>
  </si>
  <si>
    <t>494</t>
  </si>
  <si>
    <t>34.53</t>
  </si>
  <si>
    <t>13.59</t>
  </si>
  <si>
    <t>97-063</t>
  </si>
  <si>
    <t>33.42</t>
  </si>
  <si>
    <t>-15.03</t>
  </si>
  <si>
    <t>833</t>
  </si>
  <si>
    <t>856</t>
  </si>
  <si>
    <t>97-091</t>
  </si>
  <si>
    <t>1566</t>
  </si>
  <si>
    <t>880</t>
  </si>
  <si>
    <t>98-480</t>
  </si>
  <si>
    <t>926</t>
  </si>
  <si>
    <t>42.25</t>
  </si>
  <si>
    <t>-70.25</t>
  </si>
  <si>
    <t>391</t>
  </si>
  <si>
    <t>1623</t>
  </si>
  <si>
    <t>42.07</t>
  </si>
  <si>
    <t>-65.61</t>
  </si>
  <si>
    <t>921</t>
  </si>
  <si>
    <t>954</t>
  </si>
  <si>
    <t>42.72</t>
  </si>
  <si>
    <t>-69.83</t>
  </si>
  <si>
    <t>98-495</t>
  </si>
  <si>
    <t>851</t>
  </si>
  <si>
    <t>35.20</t>
  </si>
  <si>
    <t>97-045</t>
  </si>
  <si>
    <t>1602</t>
  </si>
  <si>
    <t>43.23</t>
  </si>
  <si>
    <t>-51.63</t>
  </si>
  <si>
    <t>942</t>
  </si>
  <si>
    <t>955</t>
  </si>
  <si>
    <t>865</t>
  </si>
  <si>
    <t>38.36</t>
  </si>
  <si>
    <t>2.27</t>
  </si>
  <si>
    <t>98-511</t>
  </si>
  <si>
    <t>33.98</t>
  </si>
  <si>
    <t>14.00</t>
  </si>
  <si>
    <t>273</t>
  </si>
  <si>
    <t>1118</t>
  </si>
  <si>
    <t>33.4</t>
  </si>
  <si>
    <t>-21.25</t>
  </si>
  <si>
    <t>1322</t>
  </si>
  <si>
    <t>1297</t>
  </si>
  <si>
    <t>35.95</t>
  </si>
  <si>
    <t>952</t>
  </si>
  <si>
    <t>1343</t>
  </si>
  <si>
    <t>2412</t>
  </si>
  <si>
    <t>-69.04</t>
  </si>
  <si>
    <t>LTD</t>
  </si>
  <si>
    <t>1598</t>
  </si>
  <si>
    <t>35.12</t>
  </si>
  <si>
    <t>14.09</t>
  </si>
  <si>
    <t>97-082</t>
  </si>
  <si>
    <t>2417</t>
  </si>
  <si>
    <t>40.50</t>
  </si>
  <si>
    <t>-69.43</t>
  </si>
  <si>
    <t>553</t>
  </si>
  <si>
    <t>183</t>
  </si>
  <si>
    <t>43.61</t>
  </si>
  <si>
    <t>-57.84</t>
  </si>
  <si>
    <t>796</t>
  </si>
  <si>
    <t>97-073</t>
  </si>
  <si>
    <t>2357</t>
  </si>
  <si>
    <t>Release Date</t>
  </si>
  <si>
    <t>Recapture Date</t>
  </si>
  <si>
    <t>Curved Length (cm)</t>
  </si>
  <si>
    <t>Days At Liberty</t>
  </si>
  <si>
    <t>n.a.</t>
  </si>
  <si>
    <t xml:space="preserve">WC </t>
  </si>
  <si>
    <t>97-X</t>
  </si>
  <si>
    <t xml:space="preserve"> X</t>
  </si>
  <si>
    <t>X</t>
  </si>
  <si>
    <t>Cut up</t>
  </si>
  <si>
    <t>97-047</t>
  </si>
  <si>
    <t>97-094</t>
  </si>
  <si>
    <t>98-487</t>
  </si>
  <si>
    <t>East</t>
  </si>
  <si>
    <t>West</t>
  </si>
  <si>
    <t>Neutral</t>
  </si>
  <si>
    <t>744*</t>
  </si>
  <si>
    <t>97-011*</t>
  </si>
  <si>
    <t>97-016*</t>
  </si>
  <si>
    <t>97-017*</t>
  </si>
  <si>
    <t>97-019*</t>
  </si>
  <si>
    <t>97-022*</t>
  </si>
  <si>
    <t>97-027*</t>
  </si>
  <si>
    <t>97-028*</t>
  </si>
  <si>
    <t>97-030*</t>
  </si>
  <si>
    <t>97-037*</t>
  </si>
  <si>
    <t>* Tags for which daily geo-locations could be calculated.</t>
  </si>
  <si>
    <t xml:space="preserve">1 Western growth model (Turner, 1994) applied to western &amp; neutral breedingstatus, eastern growth model (Cort, 1991) for eastern breedingstatus.  </t>
  </si>
  <si>
    <t>ID</t>
  </si>
  <si>
    <t>1016*</t>
  </si>
  <si>
    <t>1005*</t>
  </si>
  <si>
    <t>902*</t>
  </si>
  <si>
    <t>219*</t>
  </si>
  <si>
    <t>Movements across 45°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</si>
</sst>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dd\-mmm\-yy"/>
    <numFmt numFmtId="177" formatCode="0.0"/>
    <numFmt numFmtId="178" formatCode="[$-409]dddd\,\ mmmm\ dd\,\ yyyy"/>
    <numFmt numFmtId="179" formatCode="[$-409]d\-mmm\-yy;@"/>
    <numFmt numFmtId="180" formatCode="[$-409]dd\-mmm\-yy;@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5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5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15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5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77" fontId="4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center" vertical="center"/>
      <protection/>
    </xf>
    <xf numFmtId="15" fontId="4" fillId="2" borderId="0" xfId="0" applyNumberFormat="1" applyFont="1" applyFill="1" applyBorder="1" applyAlignment="1" applyProtection="1">
      <alignment horizontal="center" vertical="center"/>
      <protection/>
    </xf>
    <xf numFmtId="2" fontId="4" fillId="2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2" fontId="4" fillId="3" borderId="0" xfId="0" applyNumberFormat="1" applyFont="1" applyFill="1" applyBorder="1" applyAlignment="1" applyProtection="1">
      <alignment horizontal="center" vertical="center"/>
      <protection/>
    </xf>
    <xf numFmtId="176" fontId="4" fillId="2" borderId="0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Border="1" applyAlignment="1" applyProtection="1">
      <alignment horizontal="center" vertical="center"/>
      <protection/>
    </xf>
    <xf numFmtId="176" fontId="4" fillId="3" borderId="0" xfId="0" applyNumberFormat="1" applyFont="1" applyFill="1" applyBorder="1" applyAlignment="1" applyProtection="1">
      <alignment horizontal="center" vertical="center"/>
      <protection/>
    </xf>
    <xf numFmtId="0" fontId="4" fillId="3" borderId="0" xfId="0" applyNumberFormat="1" applyFont="1" applyFill="1" applyBorder="1" applyAlignment="1" applyProtection="1">
      <alignment horizontal="center" vertical="center"/>
      <protection/>
    </xf>
    <xf numFmtId="1" fontId="4" fillId="3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0" fontId="11" fillId="3" borderId="0" xfId="0" applyNumberFormat="1" applyFont="1" applyFill="1" applyBorder="1" applyAlignment="1" applyProtection="1">
      <alignment horizontal="center"/>
      <protection/>
    </xf>
    <xf numFmtId="176" fontId="11" fillId="3" borderId="0" xfId="0" applyNumberFormat="1" applyFont="1" applyFill="1" applyBorder="1" applyAlignment="1" applyProtection="1">
      <alignment horizontal="center"/>
      <protection/>
    </xf>
    <xf numFmtId="2" fontId="11" fillId="3" borderId="0" xfId="0" applyNumberFormat="1" applyFont="1" applyFill="1" applyBorder="1" applyAlignment="1" applyProtection="1">
      <alignment horizontal="center"/>
      <protection/>
    </xf>
    <xf numFmtId="1" fontId="11" fillId="3" borderId="0" xfId="0" applyNumberFormat="1" applyFont="1" applyFill="1" applyBorder="1" applyAlignment="1" applyProtection="1">
      <alignment horizontal="center"/>
      <protection/>
    </xf>
    <xf numFmtId="0" fontId="12" fillId="3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 quotePrefix="1">
      <alignment horizontal="center" vertical="center"/>
    </xf>
    <xf numFmtId="0" fontId="4" fillId="0" borderId="0" xfId="0" applyNumberFormat="1" applyFont="1" applyAlignment="1" quotePrefix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/>
    </xf>
    <xf numFmtId="2" fontId="4" fillId="0" borderId="0" xfId="0" applyNumberFormat="1" applyFont="1" applyAlignment="1" quotePrefix="1">
      <alignment horizontal="center"/>
    </xf>
  </cellXfs>
  <cellStyles count="6">
    <cellStyle name="Normal" xfId="0"/>
    <cellStyle name="Followed Hyperlink" xfId="15"/>
    <cellStyle name="Comma" xfId="16"/>
    <cellStyle name="Hyperlink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28125" style="14" customWidth="1"/>
    <col min="2" max="2" width="3.8515625" style="14" customWidth="1"/>
    <col min="3" max="3" width="5.00390625" style="14" customWidth="1"/>
    <col min="4" max="4" width="7.421875" style="18" customWidth="1"/>
    <col min="5" max="5" width="8.8515625" style="14" customWidth="1"/>
    <col min="6" max="6" width="5.421875" style="70" customWidth="1"/>
    <col min="7" max="7" width="5.7109375" style="70" customWidth="1"/>
    <col min="8" max="8" width="7.00390625" style="14" customWidth="1"/>
    <col min="9" max="9" width="6.140625" style="14" customWidth="1"/>
    <col min="10" max="10" width="9.28125" style="14" customWidth="1"/>
    <col min="11" max="11" width="4.8515625" style="70" customWidth="1"/>
    <col min="12" max="12" width="6.57421875" style="70" customWidth="1"/>
    <col min="13" max="13" width="7.00390625" style="14" customWidth="1"/>
    <col min="14" max="14" width="8.7109375" style="14" customWidth="1"/>
    <col min="15" max="15" width="10.7109375" style="14" customWidth="1"/>
    <col min="16" max="16" width="9.57421875" style="14" customWidth="1"/>
    <col min="17" max="17" width="2.8515625" style="14" customWidth="1"/>
    <col min="18" max="16384" width="9.140625" style="14" customWidth="1"/>
  </cols>
  <sheetData>
    <row r="1" spans="2:15" ht="15.75">
      <c r="B1" s="15"/>
      <c r="D1" s="9"/>
      <c r="E1" s="4"/>
      <c r="F1" s="65"/>
      <c r="G1" s="65"/>
      <c r="H1" s="4"/>
      <c r="I1" s="4"/>
      <c r="J1" s="4"/>
      <c r="K1" s="65"/>
      <c r="L1" s="65"/>
      <c r="M1" s="4"/>
      <c r="N1" s="4"/>
      <c r="O1" s="4"/>
    </row>
    <row r="2" spans="2:17" s="12" customFormat="1" ht="39.75" customHeight="1">
      <c r="B2" s="73" t="s">
        <v>252</v>
      </c>
      <c r="C2" s="13" t="s">
        <v>44</v>
      </c>
      <c r="D2" s="13" t="s">
        <v>45</v>
      </c>
      <c r="E2" s="13" t="s">
        <v>224</v>
      </c>
      <c r="F2" s="66" t="s">
        <v>39</v>
      </c>
      <c r="G2" s="66" t="s">
        <v>40</v>
      </c>
      <c r="H2" s="13" t="s">
        <v>226</v>
      </c>
      <c r="I2" s="13" t="s">
        <v>38</v>
      </c>
      <c r="J2" s="13" t="s">
        <v>225</v>
      </c>
      <c r="K2" s="66" t="s">
        <v>39</v>
      </c>
      <c r="L2" s="66" t="s">
        <v>40</v>
      </c>
      <c r="M2" s="13" t="s">
        <v>227</v>
      </c>
      <c r="N2" s="13" t="s">
        <v>46</v>
      </c>
      <c r="O2" s="13" t="s">
        <v>257</v>
      </c>
      <c r="P2" s="13" t="s">
        <v>41</v>
      </c>
      <c r="Q2" s="11"/>
    </row>
    <row r="3" spans="2:16" s="12" customFormat="1" ht="6" customHeight="1">
      <c r="B3" s="3"/>
      <c r="C3" s="24"/>
      <c r="D3" s="24"/>
      <c r="E3" s="24"/>
      <c r="F3" s="67"/>
      <c r="G3" s="67"/>
      <c r="H3" s="24"/>
      <c r="I3" s="24"/>
      <c r="J3" s="24"/>
      <c r="K3" s="67"/>
      <c r="L3" s="67"/>
      <c r="M3" s="24"/>
      <c r="N3" s="24"/>
      <c r="O3" s="24"/>
      <c r="P3" s="24"/>
    </row>
    <row r="4" spans="2:17" s="12" customFormat="1" ht="15" customHeight="1">
      <c r="B4" s="4">
        <v>1</v>
      </c>
      <c r="C4" s="25" t="s">
        <v>47</v>
      </c>
      <c r="D4" s="26" t="s">
        <v>231</v>
      </c>
      <c r="E4" s="27">
        <v>35125</v>
      </c>
      <c r="F4" s="28">
        <v>35</v>
      </c>
      <c r="G4" s="28">
        <v>-75</v>
      </c>
      <c r="H4" s="28" t="s">
        <v>228</v>
      </c>
      <c r="I4" s="28" t="s">
        <v>228</v>
      </c>
      <c r="J4" s="27">
        <v>35582</v>
      </c>
      <c r="K4" s="28">
        <v>36.87</v>
      </c>
      <c r="L4" s="28">
        <v>12.85</v>
      </c>
      <c r="M4" s="29">
        <f>J4-E4</f>
        <v>457</v>
      </c>
      <c r="N4" s="25" t="s">
        <v>56</v>
      </c>
      <c r="O4" s="25">
        <v>1</v>
      </c>
      <c r="P4" s="25" t="s">
        <v>237</v>
      </c>
      <c r="Q4" s="16"/>
    </row>
    <row r="5" spans="2:18" ht="15" customHeight="1">
      <c r="B5" s="4">
        <v>2</v>
      </c>
      <c r="C5" s="25" t="s">
        <v>52</v>
      </c>
      <c r="D5" s="30" t="s">
        <v>6</v>
      </c>
      <c r="E5" s="31">
        <v>35510</v>
      </c>
      <c r="F5" s="50">
        <v>35.05</v>
      </c>
      <c r="G5" s="50">
        <v>-75.31666666666666</v>
      </c>
      <c r="H5" s="25">
        <v>210</v>
      </c>
      <c r="I5" s="32">
        <f>(LN(1-((H5*0.95)/382))/-0.079)-0.707</f>
        <v>8.643258678278846</v>
      </c>
      <c r="J5" s="31">
        <v>35670</v>
      </c>
      <c r="K5" s="50" t="s">
        <v>61</v>
      </c>
      <c r="L5" s="50" t="s">
        <v>62</v>
      </c>
      <c r="M5" s="25">
        <v>160</v>
      </c>
      <c r="N5" s="25" t="s">
        <v>49</v>
      </c>
      <c r="O5" s="25" t="s">
        <v>228</v>
      </c>
      <c r="P5" s="25" t="s">
        <v>239</v>
      </c>
      <c r="Q5" s="16"/>
      <c r="R5" s="16"/>
    </row>
    <row r="6" spans="2:18" ht="15" customHeight="1">
      <c r="B6" s="4">
        <v>3</v>
      </c>
      <c r="C6" s="25" t="s">
        <v>52</v>
      </c>
      <c r="D6" s="30" t="s">
        <v>63</v>
      </c>
      <c r="E6" s="31">
        <v>35497</v>
      </c>
      <c r="F6" s="50">
        <v>35.104</v>
      </c>
      <c r="G6" s="50">
        <v>-75.294</v>
      </c>
      <c r="H6" s="25">
        <v>196</v>
      </c>
      <c r="I6" s="32">
        <f>(LN(1-((H6*0.95)/382))/-0.079)-0.707</f>
        <v>7.752833905191962</v>
      </c>
      <c r="J6" s="31">
        <v>35686</v>
      </c>
      <c r="K6" s="50" t="s">
        <v>64</v>
      </c>
      <c r="L6" s="50" t="s">
        <v>65</v>
      </c>
      <c r="M6" s="25">
        <v>189</v>
      </c>
      <c r="N6" s="25" t="s">
        <v>49</v>
      </c>
      <c r="O6" s="25" t="s">
        <v>228</v>
      </c>
      <c r="P6" s="25" t="s">
        <v>239</v>
      </c>
      <c r="Q6" s="16"/>
      <c r="R6" s="16"/>
    </row>
    <row r="7" spans="2:18" ht="15" customHeight="1">
      <c r="B7" s="4">
        <v>4</v>
      </c>
      <c r="C7" s="25" t="s">
        <v>52</v>
      </c>
      <c r="D7" s="30" t="s">
        <v>248</v>
      </c>
      <c r="E7" s="31">
        <v>35496</v>
      </c>
      <c r="F7" s="50">
        <v>35.0235</v>
      </c>
      <c r="G7" s="50">
        <v>-75.4485</v>
      </c>
      <c r="H7" s="25">
        <v>202</v>
      </c>
      <c r="I7" s="32">
        <f>(LN(1-((H7*0.95)/382))/-0.079)-0.707</f>
        <v>8.126802014078374</v>
      </c>
      <c r="J7" s="31">
        <v>35918</v>
      </c>
      <c r="K7" s="50" t="s">
        <v>59</v>
      </c>
      <c r="L7" s="50" t="s">
        <v>60</v>
      </c>
      <c r="M7" s="25">
        <v>422</v>
      </c>
      <c r="N7" s="25" t="s">
        <v>49</v>
      </c>
      <c r="O7" s="25" t="s">
        <v>228</v>
      </c>
      <c r="P7" s="25" t="s">
        <v>239</v>
      </c>
      <c r="Q7" s="16"/>
      <c r="R7" s="16"/>
    </row>
    <row r="8" spans="2:18" ht="15" customHeight="1">
      <c r="B8" s="4">
        <v>5</v>
      </c>
      <c r="C8" s="25" t="s">
        <v>52</v>
      </c>
      <c r="D8" s="30" t="s">
        <v>230</v>
      </c>
      <c r="E8" s="33">
        <v>35490</v>
      </c>
      <c r="F8" s="28">
        <v>35</v>
      </c>
      <c r="G8" s="28">
        <v>-75</v>
      </c>
      <c r="H8" s="28" t="s">
        <v>228</v>
      </c>
      <c r="I8" s="28" t="s">
        <v>228</v>
      </c>
      <c r="J8" s="31">
        <v>35949</v>
      </c>
      <c r="K8" s="50" t="s">
        <v>57</v>
      </c>
      <c r="L8" s="50" t="s">
        <v>58</v>
      </c>
      <c r="M8" s="29">
        <f>J8-E8</f>
        <v>459</v>
      </c>
      <c r="N8" s="25" t="s">
        <v>56</v>
      </c>
      <c r="O8" s="25">
        <v>1</v>
      </c>
      <c r="P8" s="25" t="s">
        <v>237</v>
      </c>
      <c r="Q8" s="1"/>
      <c r="R8" s="16"/>
    </row>
    <row r="9" spans="2:18" ht="15" customHeight="1">
      <c r="B9" s="4">
        <v>6</v>
      </c>
      <c r="C9" s="25" t="s">
        <v>47</v>
      </c>
      <c r="D9" s="30" t="s">
        <v>66</v>
      </c>
      <c r="E9" s="31">
        <v>35496</v>
      </c>
      <c r="F9" s="50">
        <v>35.03333333333333</v>
      </c>
      <c r="G9" s="50">
        <v>-75.4</v>
      </c>
      <c r="H9" s="25">
        <v>192</v>
      </c>
      <c r="I9" s="32">
        <f aca="true" t="shared" si="0" ref="I9:I15">(LN(1-((H9*0.95)/382))/-0.079)-0.707</f>
        <v>7.509522085179893</v>
      </c>
      <c r="J9" s="31">
        <v>35980</v>
      </c>
      <c r="K9" s="50" t="s">
        <v>67</v>
      </c>
      <c r="L9" s="50" t="s">
        <v>68</v>
      </c>
      <c r="M9" s="25">
        <v>484</v>
      </c>
      <c r="N9" s="25" t="s">
        <v>49</v>
      </c>
      <c r="O9" s="25" t="s">
        <v>228</v>
      </c>
      <c r="P9" s="25" t="s">
        <v>239</v>
      </c>
      <c r="Q9" s="16"/>
      <c r="R9" s="16"/>
    </row>
    <row r="10" spans="2:18" ht="15" customHeight="1">
      <c r="B10" s="4">
        <v>7</v>
      </c>
      <c r="C10" s="25" t="s">
        <v>52</v>
      </c>
      <c r="D10" s="30" t="s">
        <v>53</v>
      </c>
      <c r="E10" s="31">
        <v>35509</v>
      </c>
      <c r="F10" s="50">
        <v>35.11333333333334</v>
      </c>
      <c r="G10" s="50">
        <v>-75.23</v>
      </c>
      <c r="H10" s="25">
        <v>180</v>
      </c>
      <c r="I10" s="32">
        <f t="shared" si="0"/>
        <v>6.806449052284921</v>
      </c>
      <c r="J10" s="31">
        <v>36055</v>
      </c>
      <c r="K10" s="50" t="s">
        <v>54</v>
      </c>
      <c r="L10" s="50" t="s">
        <v>55</v>
      </c>
      <c r="M10" s="25">
        <v>546</v>
      </c>
      <c r="N10" s="25" t="s">
        <v>49</v>
      </c>
      <c r="O10" s="25" t="s">
        <v>228</v>
      </c>
      <c r="P10" s="25" t="s">
        <v>239</v>
      </c>
      <c r="Q10" s="16"/>
      <c r="R10" s="1"/>
    </row>
    <row r="11" spans="2:18" ht="15" customHeight="1">
      <c r="B11" s="4">
        <v>8</v>
      </c>
      <c r="C11" s="25" t="s">
        <v>47</v>
      </c>
      <c r="D11" s="30" t="s">
        <v>48</v>
      </c>
      <c r="E11" s="31">
        <v>35482</v>
      </c>
      <c r="F11" s="50">
        <v>35.018166666666666</v>
      </c>
      <c r="G11" s="50">
        <v>-75.415</v>
      </c>
      <c r="H11" s="25">
        <v>176</v>
      </c>
      <c r="I11" s="32">
        <f t="shared" si="0"/>
        <v>6.580509442681842</v>
      </c>
      <c r="J11" s="31">
        <v>36063</v>
      </c>
      <c r="K11" s="50" t="s">
        <v>50</v>
      </c>
      <c r="L11" s="50" t="s">
        <v>51</v>
      </c>
      <c r="M11" s="25">
        <v>581</v>
      </c>
      <c r="N11" s="25" t="s">
        <v>49</v>
      </c>
      <c r="O11" s="25" t="s">
        <v>228</v>
      </c>
      <c r="P11" s="25" t="s">
        <v>239</v>
      </c>
      <c r="Q11" s="16"/>
      <c r="R11" s="1"/>
    </row>
    <row r="12" spans="2:18" ht="15" customHeight="1">
      <c r="B12" s="4">
        <v>9</v>
      </c>
      <c r="C12" s="25" t="s">
        <v>52</v>
      </c>
      <c r="D12" s="30" t="s">
        <v>4</v>
      </c>
      <c r="E12" s="31">
        <v>35506</v>
      </c>
      <c r="F12" s="50">
        <v>35.05</v>
      </c>
      <c r="G12" s="50">
        <v>-75.35</v>
      </c>
      <c r="H12" s="25">
        <v>210</v>
      </c>
      <c r="I12" s="32">
        <f t="shared" si="0"/>
        <v>8.643258678278846</v>
      </c>
      <c r="J12" s="31">
        <v>36075</v>
      </c>
      <c r="K12" s="50" t="s">
        <v>69</v>
      </c>
      <c r="L12" s="50" t="s">
        <v>70</v>
      </c>
      <c r="M12" s="25">
        <v>569</v>
      </c>
      <c r="N12" s="25" t="s">
        <v>49</v>
      </c>
      <c r="O12" s="25" t="s">
        <v>228</v>
      </c>
      <c r="P12" s="25" t="s">
        <v>239</v>
      </c>
      <c r="Q12" s="16"/>
      <c r="R12" s="16"/>
    </row>
    <row r="13" spans="2:18" ht="15" customHeight="1">
      <c r="B13" s="4">
        <v>10</v>
      </c>
      <c r="C13" s="25" t="s">
        <v>52</v>
      </c>
      <c r="D13" s="30" t="s">
        <v>244</v>
      </c>
      <c r="E13" s="31">
        <v>35496</v>
      </c>
      <c r="F13" s="50">
        <v>35.01583333333333</v>
      </c>
      <c r="G13" s="50">
        <v>-75.40766666666667</v>
      </c>
      <c r="H13" s="25">
        <v>193</v>
      </c>
      <c r="I13" s="32">
        <f t="shared" si="0"/>
        <v>7.569912991721103</v>
      </c>
      <c r="J13" s="31">
        <v>36113</v>
      </c>
      <c r="K13" s="50" t="s">
        <v>72</v>
      </c>
      <c r="L13" s="50" t="s">
        <v>73</v>
      </c>
      <c r="M13" s="25" t="s">
        <v>71</v>
      </c>
      <c r="N13" s="25" t="s">
        <v>49</v>
      </c>
      <c r="O13" s="25" t="s">
        <v>228</v>
      </c>
      <c r="P13" s="25" t="s">
        <v>239</v>
      </c>
      <c r="Q13" s="16"/>
      <c r="R13" s="16"/>
    </row>
    <row r="14" spans="2:18" ht="15" customHeight="1">
      <c r="B14" s="4">
        <v>11</v>
      </c>
      <c r="C14" s="25" t="s">
        <v>52</v>
      </c>
      <c r="D14" s="30" t="s">
        <v>74</v>
      </c>
      <c r="E14" s="31">
        <v>35497</v>
      </c>
      <c r="F14" s="50">
        <v>35.1115</v>
      </c>
      <c r="G14" s="50">
        <v>-75.28683333333333</v>
      </c>
      <c r="H14" s="25">
        <v>197</v>
      </c>
      <c r="I14" s="32">
        <f t="shared" si="0"/>
        <v>7.814399706605783</v>
      </c>
      <c r="J14" s="31">
        <v>36153</v>
      </c>
      <c r="K14" s="50" t="s">
        <v>76</v>
      </c>
      <c r="L14" s="50" t="s">
        <v>77</v>
      </c>
      <c r="M14" s="25" t="s">
        <v>75</v>
      </c>
      <c r="N14" s="25" t="s">
        <v>56</v>
      </c>
      <c r="O14" s="25" t="s">
        <v>228</v>
      </c>
      <c r="P14" s="25" t="s">
        <v>239</v>
      </c>
      <c r="Q14" s="16"/>
      <c r="R14" s="16"/>
    </row>
    <row r="15" spans="2:18" ht="15" customHeight="1">
      <c r="B15" s="4">
        <v>12</v>
      </c>
      <c r="C15" s="25" t="s">
        <v>52</v>
      </c>
      <c r="D15" s="30" t="s">
        <v>246</v>
      </c>
      <c r="E15" s="31">
        <v>35496</v>
      </c>
      <c r="F15" s="50">
        <v>35.0235</v>
      </c>
      <c r="G15" s="50">
        <v>-75.44716666666666</v>
      </c>
      <c r="H15" s="25">
        <v>171</v>
      </c>
      <c r="I15" s="32">
        <f t="shared" si="0"/>
        <v>6.3036406531499845</v>
      </c>
      <c r="J15" s="31">
        <v>36266</v>
      </c>
      <c r="K15" s="50" t="s">
        <v>91</v>
      </c>
      <c r="L15" s="50" t="s">
        <v>92</v>
      </c>
      <c r="M15" s="25" t="s">
        <v>90</v>
      </c>
      <c r="N15" s="25" t="s">
        <v>49</v>
      </c>
      <c r="O15" s="25" t="s">
        <v>228</v>
      </c>
      <c r="P15" s="25" t="s">
        <v>238</v>
      </c>
      <c r="Q15" s="16"/>
      <c r="R15" s="16"/>
    </row>
    <row r="16" spans="2:18" ht="15" customHeight="1">
      <c r="B16" s="4">
        <v>13</v>
      </c>
      <c r="C16" s="25" t="s">
        <v>229</v>
      </c>
      <c r="D16" s="34" t="s">
        <v>230</v>
      </c>
      <c r="E16" s="27">
        <v>35490</v>
      </c>
      <c r="F16" s="28">
        <v>35</v>
      </c>
      <c r="G16" s="28">
        <v>-75</v>
      </c>
      <c r="H16" s="28" t="s">
        <v>228</v>
      </c>
      <c r="I16" s="28" t="s">
        <v>228</v>
      </c>
      <c r="J16" s="35">
        <v>36312</v>
      </c>
      <c r="K16" s="36">
        <v>34.97</v>
      </c>
      <c r="L16" s="28">
        <v>14.13</v>
      </c>
      <c r="M16" s="29">
        <f>J16-E16</f>
        <v>822</v>
      </c>
      <c r="N16" s="25" t="s">
        <v>56</v>
      </c>
      <c r="O16" s="25">
        <v>1</v>
      </c>
      <c r="P16" s="25" t="s">
        <v>237</v>
      </c>
      <c r="Q16" s="16"/>
      <c r="R16" s="16"/>
    </row>
    <row r="17" spans="2:18" ht="15" customHeight="1">
      <c r="B17" s="4">
        <v>14</v>
      </c>
      <c r="C17" s="25" t="s">
        <v>47</v>
      </c>
      <c r="D17" s="30" t="s">
        <v>78</v>
      </c>
      <c r="E17" s="31">
        <v>35505</v>
      </c>
      <c r="F17" s="50">
        <v>35.016666666666666</v>
      </c>
      <c r="G17" s="50">
        <v>-75.33333333333333</v>
      </c>
      <c r="H17" s="25">
        <v>190</v>
      </c>
      <c r="I17" s="32">
        <f>(LN(1-((H17*0.95)/318.85))/-0.093)-0.97</f>
        <v>8.007785661595115</v>
      </c>
      <c r="J17" s="31">
        <v>36327</v>
      </c>
      <c r="K17" s="50" t="s">
        <v>80</v>
      </c>
      <c r="L17" s="50" t="s">
        <v>81</v>
      </c>
      <c r="M17" s="25" t="s">
        <v>79</v>
      </c>
      <c r="N17" s="25" t="s">
        <v>56</v>
      </c>
      <c r="O17" s="25">
        <v>1</v>
      </c>
      <c r="P17" s="25" t="s">
        <v>237</v>
      </c>
      <c r="Q17" s="16"/>
      <c r="R17" s="16"/>
    </row>
    <row r="18" spans="2:18" ht="15" customHeight="1">
      <c r="B18" s="4">
        <v>15</v>
      </c>
      <c r="C18" s="25" t="s">
        <v>47</v>
      </c>
      <c r="D18" s="30" t="s">
        <v>82</v>
      </c>
      <c r="E18" s="31">
        <v>36190</v>
      </c>
      <c r="F18" s="50">
        <v>34.4185</v>
      </c>
      <c r="G18" s="50">
        <v>-76.67333333333333</v>
      </c>
      <c r="H18" s="25">
        <v>208</v>
      </c>
      <c r="I18" s="32">
        <f aca="true" t="shared" si="1" ref="I18:I30">(LN(1-((H18*0.95)/382))/-0.079)-0.707</f>
        <v>8.512155664355463</v>
      </c>
      <c r="J18" s="31">
        <v>36351</v>
      </c>
      <c r="K18" s="50" t="s">
        <v>84</v>
      </c>
      <c r="L18" s="50" t="s">
        <v>85</v>
      </c>
      <c r="M18" s="25" t="s">
        <v>83</v>
      </c>
      <c r="N18" s="25" t="s">
        <v>56</v>
      </c>
      <c r="O18" s="25" t="s">
        <v>228</v>
      </c>
      <c r="P18" s="25" t="s">
        <v>239</v>
      </c>
      <c r="Q18" s="16"/>
      <c r="R18" s="16"/>
    </row>
    <row r="19" spans="2:18" ht="15" customHeight="1">
      <c r="B19" s="4">
        <v>16</v>
      </c>
      <c r="C19" s="25" t="s">
        <v>47</v>
      </c>
      <c r="D19" s="30" t="s">
        <v>86</v>
      </c>
      <c r="E19" s="31">
        <v>35496</v>
      </c>
      <c r="F19" s="50">
        <v>35.034166666666664</v>
      </c>
      <c r="G19" s="50">
        <v>-75.41033333333333</v>
      </c>
      <c r="H19" s="25">
        <v>198</v>
      </c>
      <c r="I19" s="32">
        <f t="shared" si="1"/>
        <v>7.876266409594543</v>
      </c>
      <c r="J19" s="31">
        <v>36387</v>
      </c>
      <c r="K19" s="50" t="s">
        <v>88</v>
      </c>
      <c r="L19" s="50" t="s">
        <v>89</v>
      </c>
      <c r="M19" s="25" t="s">
        <v>87</v>
      </c>
      <c r="N19" s="25" t="s">
        <v>49</v>
      </c>
      <c r="O19" s="25" t="s">
        <v>228</v>
      </c>
      <c r="P19" s="25" t="s">
        <v>239</v>
      </c>
      <c r="Q19" s="16"/>
      <c r="R19" s="16"/>
    </row>
    <row r="20" spans="2:18" ht="15" customHeight="1">
      <c r="B20" s="4">
        <v>17</v>
      </c>
      <c r="C20" s="25" t="s">
        <v>47</v>
      </c>
      <c r="D20" s="30" t="s">
        <v>93</v>
      </c>
      <c r="E20" s="31">
        <v>36198</v>
      </c>
      <c r="F20" s="50">
        <v>34.4605</v>
      </c>
      <c r="G20" s="50">
        <v>-76.61033333333333</v>
      </c>
      <c r="H20" s="25">
        <v>220</v>
      </c>
      <c r="I20" s="32">
        <f t="shared" si="1"/>
        <v>9.319949545680965</v>
      </c>
      <c r="J20" s="31">
        <v>36392</v>
      </c>
      <c r="K20" s="50" t="s">
        <v>95</v>
      </c>
      <c r="L20" s="50" t="s">
        <v>96</v>
      </c>
      <c r="M20" s="25" t="s">
        <v>94</v>
      </c>
      <c r="N20" s="25" t="s">
        <v>56</v>
      </c>
      <c r="O20" s="25" t="s">
        <v>228</v>
      </c>
      <c r="P20" s="25" t="s">
        <v>239</v>
      </c>
      <c r="Q20" s="16"/>
      <c r="R20" s="16"/>
    </row>
    <row r="21" spans="2:18" ht="15" customHeight="1">
      <c r="B21" s="4">
        <v>18</v>
      </c>
      <c r="C21" s="25" t="s">
        <v>52</v>
      </c>
      <c r="D21" s="30" t="s">
        <v>97</v>
      </c>
      <c r="E21" s="31">
        <v>36176</v>
      </c>
      <c r="F21" s="50">
        <v>34.519</v>
      </c>
      <c r="G21" s="50">
        <v>-76.66516666666666</v>
      </c>
      <c r="H21" s="25">
        <v>209</v>
      </c>
      <c r="I21" s="32">
        <f t="shared" si="1"/>
        <v>8.577537440573215</v>
      </c>
      <c r="J21" s="31">
        <v>36401</v>
      </c>
      <c r="K21" s="50" t="s">
        <v>99</v>
      </c>
      <c r="L21" s="50" t="s">
        <v>100</v>
      </c>
      <c r="M21" s="25" t="s">
        <v>98</v>
      </c>
      <c r="N21" s="25" t="s">
        <v>56</v>
      </c>
      <c r="O21" s="25" t="s">
        <v>228</v>
      </c>
      <c r="P21" s="25" t="s">
        <v>239</v>
      </c>
      <c r="R21" s="16"/>
    </row>
    <row r="22" spans="2:18" ht="15" customHeight="1">
      <c r="B22" s="4">
        <v>19</v>
      </c>
      <c r="C22" s="25" t="s">
        <v>47</v>
      </c>
      <c r="D22" s="30" t="s">
        <v>101</v>
      </c>
      <c r="E22" s="31">
        <v>35493</v>
      </c>
      <c r="F22" s="50">
        <v>35.11666666666667</v>
      </c>
      <c r="G22" s="50">
        <v>-75.28333333333333</v>
      </c>
      <c r="H22" s="25">
        <v>197</v>
      </c>
      <c r="I22" s="32">
        <f t="shared" si="1"/>
        <v>7.814399706605783</v>
      </c>
      <c r="J22" s="31">
        <v>36420</v>
      </c>
      <c r="K22" s="50" t="s">
        <v>103</v>
      </c>
      <c r="L22" s="50" t="s">
        <v>104</v>
      </c>
      <c r="M22" s="25" t="s">
        <v>102</v>
      </c>
      <c r="N22" s="25" t="s">
        <v>49</v>
      </c>
      <c r="O22" s="25">
        <v>1</v>
      </c>
      <c r="P22" s="25" t="s">
        <v>239</v>
      </c>
      <c r="Q22" s="16"/>
      <c r="R22" s="16"/>
    </row>
    <row r="23" spans="2:18" ht="15" customHeight="1">
      <c r="B23" s="4">
        <v>20</v>
      </c>
      <c r="C23" s="25" t="s">
        <v>47</v>
      </c>
      <c r="D23" s="30" t="s">
        <v>114</v>
      </c>
      <c r="E23" s="31">
        <v>36181</v>
      </c>
      <c r="F23" s="50">
        <v>34.55316666666667</v>
      </c>
      <c r="G23" s="50">
        <v>-76.63933333333334</v>
      </c>
      <c r="H23" s="25">
        <v>212</v>
      </c>
      <c r="I23" s="32">
        <f t="shared" si="1"/>
        <v>8.77573376738848</v>
      </c>
      <c r="J23" s="31">
        <v>36424</v>
      </c>
      <c r="K23" s="50" t="s">
        <v>50</v>
      </c>
      <c r="L23" s="50" t="s">
        <v>116</v>
      </c>
      <c r="M23" s="25" t="s">
        <v>115</v>
      </c>
      <c r="N23" s="25" t="s">
        <v>56</v>
      </c>
      <c r="O23" s="25" t="s">
        <v>228</v>
      </c>
      <c r="P23" s="25" t="s">
        <v>239</v>
      </c>
      <c r="Q23" s="16"/>
      <c r="R23" s="16"/>
    </row>
    <row r="24" spans="2:18" ht="15" customHeight="1">
      <c r="B24" s="4">
        <v>21</v>
      </c>
      <c r="C24" s="25" t="s">
        <v>47</v>
      </c>
      <c r="D24" s="30" t="s">
        <v>24</v>
      </c>
      <c r="E24" s="31">
        <v>35147</v>
      </c>
      <c r="F24" s="50">
        <v>34.56</v>
      </c>
      <c r="G24" s="50">
        <v>-75.75</v>
      </c>
      <c r="H24" s="25">
        <v>183</v>
      </c>
      <c r="I24" s="32">
        <f t="shared" si="1"/>
        <v>6.978590316020134</v>
      </c>
      <c r="J24" s="31">
        <v>36430</v>
      </c>
      <c r="K24" s="50" t="s">
        <v>109</v>
      </c>
      <c r="L24" s="50" t="s">
        <v>110</v>
      </c>
      <c r="M24" s="25" t="s">
        <v>108</v>
      </c>
      <c r="N24" s="25" t="s">
        <v>49</v>
      </c>
      <c r="O24" s="25" t="s">
        <v>228</v>
      </c>
      <c r="P24" s="25" t="s">
        <v>239</v>
      </c>
      <c r="Q24" s="16"/>
      <c r="R24" s="16"/>
    </row>
    <row r="25" spans="2:18" ht="15" customHeight="1">
      <c r="B25" s="4">
        <v>22</v>
      </c>
      <c r="C25" s="25" t="s">
        <v>52</v>
      </c>
      <c r="D25" s="30" t="s">
        <v>3</v>
      </c>
      <c r="E25" s="31">
        <v>35506</v>
      </c>
      <c r="F25" s="50">
        <v>35.03333333333333</v>
      </c>
      <c r="G25" s="50">
        <v>-75.36666666666666</v>
      </c>
      <c r="H25" s="25">
        <v>203</v>
      </c>
      <c r="I25" s="32">
        <f t="shared" si="1"/>
        <v>8.190218449715656</v>
      </c>
      <c r="J25" s="31">
        <v>36431</v>
      </c>
      <c r="K25" s="50" t="s">
        <v>106</v>
      </c>
      <c r="L25" s="50" t="s">
        <v>107</v>
      </c>
      <c r="M25" s="25" t="s">
        <v>105</v>
      </c>
      <c r="N25" s="25" t="s">
        <v>49</v>
      </c>
      <c r="O25" s="25" t="s">
        <v>228</v>
      </c>
      <c r="P25" s="25" t="s">
        <v>239</v>
      </c>
      <c r="Q25" s="16"/>
      <c r="R25" s="16"/>
    </row>
    <row r="26" spans="2:18" ht="15" customHeight="1">
      <c r="B26" s="4">
        <v>23</v>
      </c>
      <c r="C26" s="25" t="s">
        <v>52</v>
      </c>
      <c r="D26" s="30" t="s">
        <v>245</v>
      </c>
      <c r="E26" s="31">
        <v>35506</v>
      </c>
      <c r="F26" s="50">
        <v>35.05</v>
      </c>
      <c r="G26" s="50">
        <v>-75.35</v>
      </c>
      <c r="H26" s="25">
        <v>186</v>
      </c>
      <c r="I26" s="32">
        <f t="shared" si="1"/>
        <v>7.1531048681226235</v>
      </c>
      <c r="J26" s="31">
        <v>36441</v>
      </c>
      <c r="K26" s="50" t="s">
        <v>112</v>
      </c>
      <c r="L26" s="50" t="s">
        <v>113</v>
      </c>
      <c r="M26" s="25" t="s">
        <v>111</v>
      </c>
      <c r="N26" s="25" t="s">
        <v>49</v>
      </c>
      <c r="O26" s="25" t="s">
        <v>228</v>
      </c>
      <c r="P26" s="25" t="s">
        <v>239</v>
      </c>
      <c r="Q26" s="16"/>
      <c r="R26" s="16"/>
    </row>
    <row r="27" spans="2:18" ht="15" customHeight="1">
      <c r="B27" s="4">
        <v>24</v>
      </c>
      <c r="C27" s="25" t="s">
        <v>52</v>
      </c>
      <c r="D27" s="30" t="s">
        <v>1</v>
      </c>
      <c r="E27" s="31">
        <v>35496</v>
      </c>
      <c r="F27" s="50">
        <v>35.022166666666664</v>
      </c>
      <c r="G27" s="50">
        <v>-75.45</v>
      </c>
      <c r="H27" s="25">
        <v>200</v>
      </c>
      <c r="I27" s="32">
        <f t="shared" si="1"/>
        <v>8.000914387073337</v>
      </c>
      <c r="J27" s="31">
        <v>36441</v>
      </c>
      <c r="K27" s="50" t="s">
        <v>152</v>
      </c>
      <c r="L27" s="50" t="s">
        <v>153</v>
      </c>
      <c r="M27" s="25" t="s">
        <v>151</v>
      </c>
      <c r="N27" s="25" t="s">
        <v>49</v>
      </c>
      <c r="O27" s="25">
        <v>1</v>
      </c>
      <c r="P27" s="25" t="s">
        <v>239</v>
      </c>
      <c r="Q27" s="16"/>
      <c r="R27" s="16"/>
    </row>
    <row r="28" spans="2:18" ht="15" customHeight="1">
      <c r="B28" s="4">
        <v>25</v>
      </c>
      <c r="C28" s="25" t="s">
        <v>47</v>
      </c>
      <c r="D28" s="30" t="s">
        <v>198</v>
      </c>
      <c r="E28" s="31">
        <v>35494</v>
      </c>
      <c r="F28" s="50">
        <v>34.968666666666664</v>
      </c>
      <c r="G28" s="50">
        <v>-75.41233333333334</v>
      </c>
      <c r="H28" s="25">
        <v>169</v>
      </c>
      <c r="I28" s="32">
        <f t="shared" si="1"/>
        <v>6.194566813131241</v>
      </c>
      <c r="J28" s="31">
        <v>36612</v>
      </c>
      <c r="K28" s="50" t="s">
        <v>200</v>
      </c>
      <c r="L28" s="50" t="s">
        <v>201</v>
      </c>
      <c r="M28" s="25" t="s">
        <v>199</v>
      </c>
      <c r="N28" s="25" t="s">
        <v>56</v>
      </c>
      <c r="O28" s="25">
        <v>1</v>
      </c>
      <c r="P28" s="25" t="s">
        <v>239</v>
      </c>
      <c r="Q28" s="16"/>
      <c r="R28" s="16"/>
    </row>
    <row r="29" spans="2:18" ht="15" customHeight="1">
      <c r="B29" s="4">
        <v>26</v>
      </c>
      <c r="C29" s="25" t="s">
        <v>52</v>
      </c>
      <c r="D29" s="30" t="s">
        <v>17</v>
      </c>
      <c r="E29" s="31">
        <v>36161</v>
      </c>
      <c r="F29" s="50">
        <v>34.580666666666666</v>
      </c>
      <c r="G29" s="50">
        <v>-76.37233333333333</v>
      </c>
      <c r="H29" s="25">
        <v>219</v>
      </c>
      <c r="I29" s="32">
        <f t="shared" si="1"/>
        <v>9.25062920264081</v>
      </c>
      <c r="J29" s="31">
        <v>36622</v>
      </c>
      <c r="K29" s="50" t="s">
        <v>122</v>
      </c>
      <c r="L29" s="50" t="s">
        <v>123</v>
      </c>
      <c r="M29" s="25" t="s">
        <v>121</v>
      </c>
      <c r="N29" s="25" t="s">
        <v>49</v>
      </c>
      <c r="O29" s="25">
        <v>1</v>
      </c>
      <c r="P29" s="25" t="s">
        <v>238</v>
      </c>
      <c r="R29" s="16"/>
    </row>
    <row r="30" spans="2:18" ht="15" customHeight="1">
      <c r="B30" s="4">
        <v>27</v>
      </c>
      <c r="C30" s="25" t="s">
        <v>47</v>
      </c>
      <c r="D30" s="30" t="s">
        <v>157</v>
      </c>
      <c r="E30" s="31">
        <v>35496</v>
      </c>
      <c r="F30" s="50">
        <v>35.016666666666666</v>
      </c>
      <c r="G30" s="50">
        <v>-75.45</v>
      </c>
      <c r="H30" s="25">
        <v>190</v>
      </c>
      <c r="I30" s="32">
        <f t="shared" si="1"/>
        <v>7.389597812909336</v>
      </c>
      <c r="J30" s="31">
        <v>36647</v>
      </c>
      <c r="K30" s="50">
        <v>23.9</v>
      </c>
      <c r="L30" s="50">
        <v>-84.08</v>
      </c>
      <c r="M30" s="25" t="s">
        <v>158</v>
      </c>
      <c r="N30" s="25" t="s">
        <v>49</v>
      </c>
      <c r="O30" s="25" t="s">
        <v>228</v>
      </c>
      <c r="P30" s="25" t="s">
        <v>238</v>
      </c>
      <c r="Q30" s="16"/>
      <c r="R30" s="16"/>
    </row>
    <row r="31" spans="2:18" ht="15" customHeight="1">
      <c r="B31" s="4">
        <v>28</v>
      </c>
      <c r="C31" s="25" t="s">
        <v>52</v>
      </c>
      <c r="D31" s="30" t="s">
        <v>159</v>
      </c>
      <c r="E31" s="31">
        <v>36525</v>
      </c>
      <c r="F31" s="50">
        <v>34.528666666666666</v>
      </c>
      <c r="G31" s="50">
        <v>-76.42633333333333</v>
      </c>
      <c r="H31" s="25">
        <v>249</v>
      </c>
      <c r="I31" s="32">
        <f>(LN(1-((H31*0.95)/318.85))/-0.093)-0.97</f>
        <v>13.592899624497376</v>
      </c>
      <c r="J31" s="31">
        <v>36654</v>
      </c>
      <c r="K31" s="50" t="s">
        <v>161</v>
      </c>
      <c r="L31" s="50" t="s">
        <v>162</v>
      </c>
      <c r="M31" s="25" t="s">
        <v>160</v>
      </c>
      <c r="N31" s="25" t="s">
        <v>56</v>
      </c>
      <c r="O31" s="25">
        <v>1</v>
      </c>
      <c r="P31" s="25" t="s">
        <v>237</v>
      </c>
      <c r="R31" s="16"/>
    </row>
    <row r="32" spans="2:18" ht="15" customHeight="1">
      <c r="B32" s="4">
        <v>29</v>
      </c>
      <c r="C32" s="25" t="s">
        <v>52</v>
      </c>
      <c r="D32" s="30" t="s">
        <v>163</v>
      </c>
      <c r="E32" s="31">
        <v>35510</v>
      </c>
      <c r="F32" s="50">
        <v>35.10616666666667</v>
      </c>
      <c r="G32" s="50">
        <v>-75.23433333333334</v>
      </c>
      <c r="H32" s="25">
        <v>185</v>
      </c>
      <c r="I32" s="32">
        <f>(LN(1-((H32*0.95)/382))/-0.079)-0.707</f>
        <v>7.094665612554238</v>
      </c>
      <c r="J32" s="31">
        <v>36661</v>
      </c>
      <c r="K32" s="50" t="s">
        <v>164</v>
      </c>
      <c r="L32" s="50" t="s">
        <v>165</v>
      </c>
      <c r="M32" s="25" t="s">
        <v>158</v>
      </c>
      <c r="N32" s="25" t="s">
        <v>56</v>
      </c>
      <c r="O32" s="25">
        <v>1</v>
      </c>
      <c r="P32" s="25" t="s">
        <v>239</v>
      </c>
      <c r="Q32" s="16"/>
      <c r="R32" s="16"/>
    </row>
    <row r="33" spans="2:18" ht="15" customHeight="1">
      <c r="B33" s="4">
        <v>30</v>
      </c>
      <c r="C33" s="25" t="s">
        <v>47</v>
      </c>
      <c r="D33" s="30" t="s">
        <v>117</v>
      </c>
      <c r="E33" s="31">
        <v>36200</v>
      </c>
      <c r="F33" s="50">
        <v>34.39183333333333</v>
      </c>
      <c r="G33" s="50">
        <v>-76.58466666666666</v>
      </c>
      <c r="H33" s="25">
        <v>224</v>
      </c>
      <c r="I33" s="32">
        <f>(LN(1-((H33*0.95)/318.85))/-0.093)-0.97</f>
        <v>10.866667653232138</v>
      </c>
      <c r="J33" s="31">
        <v>36670</v>
      </c>
      <c r="K33" s="50" t="s">
        <v>119</v>
      </c>
      <c r="L33" s="50" t="s">
        <v>120</v>
      </c>
      <c r="M33" s="25" t="s">
        <v>118</v>
      </c>
      <c r="N33" s="25" t="s">
        <v>49</v>
      </c>
      <c r="O33" s="25">
        <v>1</v>
      </c>
      <c r="P33" s="25" t="s">
        <v>237</v>
      </c>
      <c r="Q33" s="16"/>
      <c r="R33" s="16"/>
    </row>
    <row r="34" spans="2:18" ht="15" customHeight="1">
      <c r="B34" s="4">
        <v>31</v>
      </c>
      <c r="C34" s="25" t="s">
        <v>47</v>
      </c>
      <c r="D34" s="30" t="s">
        <v>25</v>
      </c>
      <c r="E34" s="31">
        <v>35492</v>
      </c>
      <c r="F34" s="50">
        <v>35.094833333333334</v>
      </c>
      <c r="G34" s="50">
        <v>-75.2615</v>
      </c>
      <c r="H34" s="25">
        <v>203</v>
      </c>
      <c r="I34" s="32">
        <f>(LN(1-((H34*0.95)/318.85))/-0.093)-0.97</f>
        <v>9.013213610858092</v>
      </c>
      <c r="J34" s="31">
        <v>36692</v>
      </c>
      <c r="K34" s="50" t="s">
        <v>143</v>
      </c>
      <c r="L34" s="50" t="s">
        <v>58</v>
      </c>
      <c r="M34" s="25" t="s">
        <v>142</v>
      </c>
      <c r="N34" s="25" t="s">
        <v>49</v>
      </c>
      <c r="O34" s="25">
        <v>1</v>
      </c>
      <c r="P34" s="25" t="s">
        <v>237</v>
      </c>
      <c r="Q34" s="16"/>
      <c r="R34" s="16"/>
    </row>
    <row r="35" spans="2:18" ht="15" customHeight="1">
      <c r="B35" s="4">
        <v>32</v>
      </c>
      <c r="C35" s="25" t="s">
        <v>47</v>
      </c>
      <c r="D35" s="30" t="s">
        <v>27</v>
      </c>
      <c r="E35" s="31">
        <v>36180</v>
      </c>
      <c r="F35" s="50">
        <v>34.5155</v>
      </c>
      <c r="G35" s="50">
        <v>-76.6585</v>
      </c>
      <c r="H35" s="25">
        <v>226</v>
      </c>
      <c r="I35" s="32">
        <f aca="true" t="shared" si="2" ref="I35:I40">(LN(1-((H35*0.95)/382))/-0.079)-0.707</f>
        <v>9.744037982453124</v>
      </c>
      <c r="J35" s="31">
        <v>36719</v>
      </c>
      <c r="K35" s="50" t="s">
        <v>125</v>
      </c>
      <c r="L35" s="50" t="s">
        <v>126</v>
      </c>
      <c r="M35" s="25" t="s">
        <v>124</v>
      </c>
      <c r="N35" s="25" t="s">
        <v>49</v>
      </c>
      <c r="O35" s="25" t="s">
        <v>228</v>
      </c>
      <c r="P35" s="25" t="s">
        <v>238</v>
      </c>
      <c r="Q35" s="16"/>
      <c r="R35" s="16"/>
    </row>
    <row r="36" spans="2:18" ht="15" customHeight="1">
      <c r="B36" s="4">
        <v>33</v>
      </c>
      <c r="C36" s="25" t="s">
        <v>47</v>
      </c>
      <c r="D36" s="30" t="s">
        <v>127</v>
      </c>
      <c r="E36" s="31">
        <v>35496</v>
      </c>
      <c r="F36" s="50">
        <v>35.042</v>
      </c>
      <c r="G36" s="50">
        <v>-75.40033333333334</v>
      </c>
      <c r="H36" s="25">
        <v>208</v>
      </c>
      <c r="I36" s="32">
        <f t="shared" si="2"/>
        <v>8.512155664355463</v>
      </c>
      <c r="J36" s="31">
        <v>36737</v>
      </c>
      <c r="K36" s="50" t="s">
        <v>129</v>
      </c>
      <c r="L36" s="50" t="s">
        <v>130</v>
      </c>
      <c r="M36" s="25" t="s">
        <v>128</v>
      </c>
      <c r="N36" s="25" t="s">
        <v>56</v>
      </c>
      <c r="O36" s="25" t="s">
        <v>228</v>
      </c>
      <c r="P36" s="25" t="s">
        <v>239</v>
      </c>
      <c r="Q36" s="16"/>
      <c r="R36" s="16"/>
    </row>
    <row r="37" spans="2:18" ht="15" customHeight="1">
      <c r="B37" s="4">
        <v>34</v>
      </c>
      <c r="C37" s="25" t="s">
        <v>52</v>
      </c>
      <c r="D37" s="30" t="s">
        <v>0</v>
      </c>
      <c r="E37" s="31">
        <v>35496</v>
      </c>
      <c r="F37" s="50">
        <v>35.029666666666664</v>
      </c>
      <c r="G37" s="50">
        <v>-75.43283333333333</v>
      </c>
      <c r="H37" s="25">
        <v>195</v>
      </c>
      <c r="I37" s="32">
        <f t="shared" si="2"/>
        <v>7.691566092519781</v>
      </c>
      <c r="J37" s="31">
        <v>36741</v>
      </c>
      <c r="K37" s="50" t="s">
        <v>132</v>
      </c>
      <c r="L37" s="50" t="s">
        <v>133</v>
      </c>
      <c r="M37" s="25" t="s">
        <v>131</v>
      </c>
      <c r="N37" s="25" t="s">
        <v>49</v>
      </c>
      <c r="O37" s="25" t="s">
        <v>228</v>
      </c>
      <c r="P37" s="25" t="s">
        <v>239</v>
      </c>
      <c r="Q37" s="16"/>
      <c r="R37" s="16"/>
    </row>
    <row r="38" spans="2:18" ht="15" customHeight="1">
      <c r="B38" s="4">
        <v>35</v>
      </c>
      <c r="C38" s="25" t="s">
        <v>52</v>
      </c>
      <c r="D38" s="30" t="s">
        <v>12</v>
      </c>
      <c r="E38" s="31">
        <v>36176</v>
      </c>
      <c r="F38" s="50">
        <v>34.513333333333335</v>
      </c>
      <c r="G38" s="50">
        <v>-76.63766666666666</v>
      </c>
      <c r="H38" s="25">
        <v>217</v>
      </c>
      <c r="I38" s="32">
        <f t="shared" si="2"/>
        <v>9.113117084640296</v>
      </c>
      <c r="J38" s="31">
        <v>36746</v>
      </c>
      <c r="K38" s="50" t="s">
        <v>132</v>
      </c>
      <c r="L38" s="50" t="s">
        <v>133</v>
      </c>
      <c r="M38" s="25" t="s">
        <v>137</v>
      </c>
      <c r="N38" s="25" t="s">
        <v>49</v>
      </c>
      <c r="O38" s="25" t="s">
        <v>228</v>
      </c>
      <c r="P38" s="25" t="s">
        <v>238</v>
      </c>
      <c r="R38" s="16"/>
    </row>
    <row r="39" spans="2:18" ht="15" customHeight="1">
      <c r="B39" s="4">
        <v>36</v>
      </c>
      <c r="C39" s="25" t="s">
        <v>52</v>
      </c>
      <c r="D39" s="30" t="s">
        <v>14</v>
      </c>
      <c r="E39" s="31">
        <v>36177</v>
      </c>
      <c r="F39" s="50">
        <v>34.53333333333333</v>
      </c>
      <c r="G39" s="50">
        <v>-76.63333333333334</v>
      </c>
      <c r="H39" s="25">
        <v>207</v>
      </c>
      <c r="I39" s="32">
        <f t="shared" si="2"/>
        <v>8.447109860883973</v>
      </c>
      <c r="J39" s="31">
        <v>36760</v>
      </c>
      <c r="K39" s="50" t="s">
        <v>135</v>
      </c>
      <c r="L39" s="50" t="s">
        <v>136</v>
      </c>
      <c r="M39" s="25" t="s">
        <v>134</v>
      </c>
      <c r="N39" s="25" t="s">
        <v>49</v>
      </c>
      <c r="O39" s="25" t="s">
        <v>228</v>
      </c>
      <c r="P39" s="25" t="s">
        <v>238</v>
      </c>
      <c r="R39" s="16"/>
    </row>
    <row r="40" spans="2:18" ht="15" customHeight="1">
      <c r="B40" s="4">
        <v>37</v>
      </c>
      <c r="C40" s="25" t="s">
        <v>52</v>
      </c>
      <c r="D40" s="30" t="s">
        <v>148</v>
      </c>
      <c r="E40" s="31">
        <v>35509</v>
      </c>
      <c r="F40" s="50">
        <v>35.11333333333334</v>
      </c>
      <c r="G40" s="50">
        <v>-75.23</v>
      </c>
      <c r="H40" s="25">
        <v>198</v>
      </c>
      <c r="I40" s="32">
        <f t="shared" si="2"/>
        <v>7.876266409594543</v>
      </c>
      <c r="J40" s="31">
        <v>36778</v>
      </c>
      <c r="K40" s="71">
        <v>40.5</v>
      </c>
      <c r="L40" s="71">
        <v>-69.42</v>
      </c>
      <c r="M40" s="25" t="s">
        <v>149</v>
      </c>
      <c r="N40" s="25" t="s">
        <v>49</v>
      </c>
      <c r="O40" s="25" t="s">
        <v>228</v>
      </c>
      <c r="P40" s="25" t="s">
        <v>239</v>
      </c>
      <c r="Q40" s="16"/>
      <c r="R40" s="16"/>
    </row>
    <row r="41" spans="2:18" ht="15" customHeight="1">
      <c r="B41" s="4">
        <v>38</v>
      </c>
      <c r="C41" s="25" t="s">
        <v>52</v>
      </c>
      <c r="D41" s="30" t="s">
        <v>242</v>
      </c>
      <c r="E41" s="31">
        <v>35496</v>
      </c>
      <c r="F41" s="50">
        <v>35.01733333333333</v>
      </c>
      <c r="G41" s="50">
        <v>-75.424</v>
      </c>
      <c r="H41" s="28" t="s">
        <v>228</v>
      </c>
      <c r="I41" s="28" t="s">
        <v>228</v>
      </c>
      <c r="J41" s="31">
        <v>36779</v>
      </c>
      <c r="K41" s="50" t="s">
        <v>84</v>
      </c>
      <c r="L41" s="50" t="s">
        <v>85</v>
      </c>
      <c r="M41" s="25" t="s">
        <v>108</v>
      </c>
      <c r="N41" s="25" t="s">
        <v>49</v>
      </c>
      <c r="O41" s="25" t="s">
        <v>228</v>
      </c>
      <c r="P41" s="25" t="s">
        <v>239</v>
      </c>
      <c r="Q41" s="16"/>
      <c r="R41" s="16"/>
    </row>
    <row r="42" spans="2:18" ht="15" customHeight="1">
      <c r="B42" s="4">
        <v>39</v>
      </c>
      <c r="C42" s="25" t="s">
        <v>52</v>
      </c>
      <c r="D42" s="30" t="s">
        <v>243</v>
      </c>
      <c r="E42" s="31">
        <v>35496</v>
      </c>
      <c r="F42" s="50">
        <v>35.016666666666666</v>
      </c>
      <c r="G42" s="50">
        <v>-75.45</v>
      </c>
      <c r="H42" s="25">
        <v>200</v>
      </c>
      <c r="I42" s="32">
        <f aca="true" t="shared" si="3" ref="I42:I49">(LN(1-((H42*0.95)/382))/-0.079)-0.707</f>
        <v>8.000914387073337</v>
      </c>
      <c r="J42" s="31">
        <v>36781</v>
      </c>
      <c r="K42" s="50" t="s">
        <v>140</v>
      </c>
      <c r="L42" s="50" t="s">
        <v>141</v>
      </c>
      <c r="M42" s="25" t="s">
        <v>139</v>
      </c>
      <c r="N42" s="25" t="s">
        <v>49</v>
      </c>
      <c r="O42" s="25" t="s">
        <v>228</v>
      </c>
      <c r="P42" s="25" t="s">
        <v>239</v>
      </c>
      <c r="Q42" s="16"/>
      <c r="R42" s="16"/>
    </row>
    <row r="43" spans="2:18" ht="15" customHeight="1">
      <c r="B43" s="4">
        <v>40</v>
      </c>
      <c r="C43" s="25" t="s">
        <v>52</v>
      </c>
      <c r="D43" s="30" t="s">
        <v>249</v>
      </c>
      <c r="E43" s="31">
        <v>35496</v>
      </c>
      <c r="F43" s="50">
        <v>35.028666666666666</v>
      </c>
      <c r="G43" s="50">
        <v>-75.4365</v>
      </c>
      <c r="H43" s="25">
        <v>195</v>
      </c>
      <c r="I43" s="32">
        <f t="shared" si="3"/>
        <v>7.691566092519781</v>
      </c>
      <c r="J43" s="31">
        <v>36786</v>
      </c>
      <c r="K43" s="71">
        <v>40.5</v>
      </c>
      <c r="L43" s="71">
        <v>-69.42</v>
      </c>
      <c r="M43" s="25" t="s">
        <v>144</v>
      </c>
      <c r="N43" s="25" t="s">
        <v>49</v>
      </c>
      <c r="O43" s="25" t="s">
        <v>228</v>
      </c>
      <c r="P43" s="25" t="s">
        <v>239</v>
      </c>
      <c r="Q43" s="16"/>
      <c r="R43" s="16"/>
    </row>
    <row r="44" spans="2:18" ht="15" customHeight="1">
      <c r="B44" s="4">
        <v>41</v>
      </c>
      <c r="C44" s="25" t="s">
        <v>52</v>
      </c>
      <c r="D44" s="30" t="s">
        <v>9</v>
      </c>
      <c r="E44" s="31">
        <v>36166</v>
      </c>
      <c r="F44" s="50">
        <v>34.389</v>
      </c>
      <c r="G44" s="50">
        <v>-76.27983333333333</v>
      </c>
      <c r="H44" s="25">
        <v>229</v>
      </c>
      <c r="I44" s="32">
        <f t="shared" si="3"/>
        <v>9.961532100905178</v>
      </c>
      <c r="J44" s="31">
        <v>36791</v>
      </c>
      <c r="K44" s="71">
        <v>40.5</v>
      </c>
      <c r="L44" s="71">
        <v>-69.4</v>
      </c>
      <c r="M44" s="25" t="s">
        <v>145</v>
      </c>
      <c r="N44" s="25" t="s">
        <v>49</v>
      </c>
      <c r="O44" s="25" t="s">
        <v>228</v>
      </c>
      <c r="P44" s="25" t="s">
        <v>238</v>
      </c>
      <c r="R44" s="16"/>
    </row>
    <row r="45" spans="2:18" ht="15" customHeight="1">
      <c r="B45" s="4">
        <v>42</v>
      </c>
      <c r="C45" s="25" t="s">
        <v>47</v>
      </c>
      <c r="D45" s="30" t="s">
        <v>138</v>
      </c>
      <c r="E45" s="31">
        <v>35493</v>
      </c>
      <c r="F45" s="50">
        <v>35.11666666666667</v>
      </c>
      <c r="G45" s="50">
        <v>-75.28333333333333</v>
      </c>
      <c r="H45" s="25">
        <v>178</v>
      </c>
      <c r="I45" s="32">
        <f t="shared" si="3"/>
        <v>6.692975148191662</v>
      </c>
      <c r="J45" s="31">
        <v>36801</v>
      </c>
      <c r="K45" s="71">
        <v>40.5</v>
      </c>
      <c r="L45" s="71">
        <v>-69.42</v>
      </c>
      <c r="M45" s="25" t="s">
        <v>146</v>
      </c>
      <c r="N45" s="25" t="s">
        <v>49</v>
      </c>
      <c r="O45" s="25" t="s">
        <v>228</v>
      </c>
      <c r="P45" s="25" t="s">
        <v>239</v>
      </c>
      <c r="Q45" s="16"/>
      <c r="R45" s="16"/>
    </row>
    <row r="46" spans="2:18" ht="15" customHeight="1">
      <c r="B46" s="4">
        <v>43</v>
      </c>
      <c r="C46" s="25" t="s">
        <v>47</v>
      </c>
      <c r="D46" s="30" t="s">
        <v>29</v>
      </c>
      <c r="E46" s="31">
        <v>36187</v>
      </c>
      <c r="F46" s="50">
        <v>34.8935</v>
      </c>
      <c r="G46" s="50">
        <v>-75.732</v>
      </c>
      <c r="H46" s="25">
        <v>201</v>
      </c>
      <c r="I46" s="32">
        <f t="shared" si="3"/>
        <v>8.063701705236282</v>
      </c>
      <c r="J46" s="31">
        <v>36803</v>
      </c>
      <c r="K46" s="71">
        <v>40.5</v>
      </c>
      <c r="L46" s="71">
        <v>-69.42</v>
      </c>
      <c r="M46" s="25" t="s">
        <v>147</v>
      </c>
      <c r="N46" s="25" t="s">
        <v>49</v>
      </c>
      <c r="O46" s="25" t="s">
        <v>228</v>
      </c>
      <c r="P46" s="25" t="s">
        <v>239</v>
      </c>
      <c r="Q46" s="16"/>
      <c r="R46" s="16"/>
    </row>
    <row r="47" spans="2:18" ht="15" customHeight="1">
      <c r="B47" s="4">
        <v>44</v>
      </c>
      <c r="C47" s="25" t="s">
        <v>52</v>
      </c>
      <c r="D47" s="30" t="s">
        <v>2</v>
      </c>
      <c r="E47" s="31">
        <v>35497</v>
      </c>
      <c r="F47" s="50">
        <v>35.1</v>
      </c>
      <c r="G47" s="50">
        <v>-75.31666666666666</v>
      </c>
      <c r="H47" s="25">
        <v>202</v>
      </c>
      <c r="I47" s="32">
        <f t="shared" si="3"/>
        <v>8.126802014078374</v>
      </c>
      <c r="J47" s="31">
        <v>36807</v>
      </c>
      <c r="K47" s="50" t="s">
        <v>84</v>
      </c>
      <c r="L47" s="50" t="s">
        <v>85</v>
      </c>
      <c r="M47" s="25" t="s">
        <v>150</v>
      </c>
      <c r="N47" s="25" t="s">
        <v>49</v>
      </c>
      <c r="O47" s="25" t="s">
        <v>228</v>
      </c>
      <c r="P47" s="25" t="s">
        <v>239</v>
      </c>
      <c r="Q47" s="16"/>
      <c r="R47" s="16"/>
    </row>
    <row r="48" spans="2:18" ht="15" customHeight="1">
      <c r="B48" s="4">
        <v>45</v>
      </c>
      <c r="C48" s="25" t="s">
        <v>52</v>
      </c>
      <c r="D48" s="30" t="s">
        <v>8</v>
      </c>
      <c r="E48" s="31">
        <v>36181</v>
      </c>
      <c r="F48" s="50">
        <v>34.5065</v>
      </c>
      <c r="G48" s="50">
        <v>-76.65883333333333</v>
      </c>
      <c r="H48" s="25">
        <v>208</v>
      </c>
      <c r="I48" s="32">
        <f t="shared" si="3"/>
        <v>8.512155664355463</v>
      </c>
      <c r="J48" s="31">
        <v>36814</v>
      </c>
      <c r="K48" s="50" t="s">
        <v>155</v>
      </c>
      <c r="L48" s="50" t="s">
        <v>156</v>
      </c>
      <c r="M48" s="25" t="s">
        <v>154</v>
      </c>
      <c r="N48" s="25" t="s">
        <v>49</v>
      </c>
      <c r="O48" s="25">
        <v>3</v>
      </c>
      <c r="P48" s="25" t="s">
        <v>238</v>
      </c>
      <c r="Q48" s="6"/>
      <c r="R48" s="16"/>
    </row>
    <row r="49" spans="2:18" ht="15" customHeight="1">
      <c r="B49" s="4">
        <v>46</v>
      </c>
      <c r="C49" s="25" t="s">
        <v>52</v>
      </c>
      <c r="D49" s="30" t="s">
        <v>10</v>
      </c>
      <c r="E49" s="31">
        <v>36174</v>
      </c>
      <c r="F49" s="50">
        <v>34.626666666666665</v>
      </c>
      <c r="G49" s="50">
        <v>-76.30166666666666</v>
      </c>
      <c r="H49" s="25">
        <v>214</v>
      </c>
      <c r="I49" s="32">
        <f t="shared" si="3"/>
        <v>8.909609954951804</v>
      </c>
      <c r="J49" s="31">
        <v>37007</v>
      </c>
      <c r="K49" s="50">
        <v>29.31</v>
      </c>
      <c r="L49" s="50">
        <v>-13.08</v>
      </c>
      <c r="M49" s="25" t="s">
        <v>166</v>
      </c>
      <c r="N49" s="25" t="s">
        <v>49</v>
      </c>
      <c r="O49" s="25">
        <v>1</v>
      </c>
      <c r="P49" s="25" t="s">
        <v>239</v>
      </c>
      <c r="R49" s="16"/>
    </row>
    <row r="50" spans="2:18" ht="15" customHeight="1">
      <c r="B50" s="4">
        <v>47</v>
      </c>
      <c r="C50" s="25" t="s">
        <v>52</v>
      </c>
      <c r="D50" s="30" t="s">
        <v>11</v>
      </c>
      <c r="E50" s="31">
        <v>36525</v>
      </c>
      <c r="F50" s="50">
        <v>34.54983333333333</v>
      </c>
      <c r="G50" s="50">
        <v>-76.37316666666666</v>
      </c>
      <c r="H50" s="25">
        <v>227</v>
      </c>
      <c r="I50" s="32">
        <f>(LN(1-((H50*0.95)/318.85))/-0.093)-0.97</f>
        <v>11.15959053455718</v>
      </c>
      <c r="J50" s="31">
        <v>37016</v>
      </c>
      <c r="K50" s="50">
        <v>35.46</v>
      </c>
      <c r="L50" s="50">
        <v>-6.16</v>
      </c>
      <c r="M50" s="25" t="s">
        <v>167</v>
      </c>
      <c r="N50" s="25" t="s">
        <v>49</v>
      </c>
      <c r="O50" s="25">
        <v>1</v>
      </c>
      <c r="P50" s="25" t="s">
        <v>237</v>
      </c>
      <c r="R50" s="16"/>
    </row>
    <row r="51" spans="2:18" ht="15" customHeight="1">
      <c r="B51" s="4">
        <v>48</v>
      </c>
      <c r="C51" s="25" t="s">
        <v>47</v>
      </c>
      <c r="D51" s="30" t="s">
        <v>30</v>
      </c>
      <c r="E51" s="31">
        <v>36180</v>
      </c>
      <c r="F51" s="50">
        <v>34.49583333333333</v>
      </c>
      <c r="G51" s="50">
        <v>-76.66683333333333</v>
      </c>
      <c r="H51" s="25">
        <v>218</v>
      </c>
      <c r="I51" s="32">
        <f>(LN(1-((H51*0.95)/318.85))/-0.093)-0.97</f>
        <v>10.303726228683894</v>
      </c>
      <c r="J51" s="31">
        <v>37045</v>
      </c>
      <c r="K51" s="50" t="s">
        <v>193</v>
      </c>
      <c r="L51" s="50" t="s">
        <v>194</v>
      </c>
      <c r="M51" s="25" t="s">
        <v>192</v>
      </c>
      <c r="N51" s="25" t="s">
        <v>49</v>
      </c>
      <c r="O51" s="25">
        <v>3</v>
      </c>
      <c r="P51" s="25" t="s">
        <v>237</v>
      </c>
      <c r="Q51" s="16"/>
      <c r="R51" s="16"/>
    </row>
    <row r="52" spans="2:18" ht="15" customHeight="1">
      <c r="B52" s="4">
        <v>49</v>
      </c>
      <c r="C52" s="25" t="s">
        <v>52</v>
      </c>
      <c r="D52" s="30" t="s">
        <v>183</v>
      </c>
      <c r="E52" s="31">
        <v>36206</v>
      </c>
      <c r="F52" s="50">
        <v>34.37866666666667</v>
      </c>
      <c r="G52" s="50">
        <v>-76.5805</v>
      </c>
      <c r="H52" s="25">
        <v>213</v>
      </c>
      <c r="I52" s="32">
        <f>(LN(1-((H52*0.95)/318.85))/-0.093)-0.97</f>
        <v>9.856123653285216</v>
      </c>
      <c r="J52" s="31">
        <v>37057</v>
      </c>
      <c r="K52" s="50" t="s">
        <v>185</v>
      </c>
      <c r="L52" s="50" t="s">
        <v>120</v>
      </c>
      <c r="M52" s="25" t="s">
        <v>184</v>
      </c>
      <c r="N52" s="25" t="s">
        <v>49</v>
      </c>
      <c r="O52" s="25">
        <v>1</v>
      </c>
      <c r="P52" s="25" t="s">
        <v>237</v>
      </c>
      <c r="R52" s="16"/>
    </row>
    <row r="53" spans="2:18" ht="15" customHeight="1">
      <c r="B53" s="4">
        <v>50</v>
      </c>
      <c r="C53" s="25" t="s">
        <v>52</v>
      </c>
      <c r="D53" s="30" t="s">
        <v>13</v>
      </c>
      <c r="E53" s="31">
        <v>36177</v>
      </c>
      <c r="F53" s="50">
        <v>34.537333333333336</v>
      </c>
      <c r="G53" s="50">
        <v>-76.65</v>
      </c>
      <c r="H53" s="25">
        <v>199</v>
      </c>
      <c r="I53" s="32">
        <f>(LN(1-((H53*0.95)/318.85))/-0.093)-0.97</f>
        <v>8.693720091304202</v>
      </c>
      <c r="J53" s="31">
        <v>37057</v>
      </c>
      <c r="K53" s="50">
        <v>38.89</v>
      </c>
      <c r="L53" s="50">
        <v>15.65</v>
      </c>
      <c r="M53" s="25" t="s">
        <v>170</v>
      </c>
      <c r="N53" s="25" t="s">
        <v>49</v>
      </c>
      <c r="O53" s="25">
        <v>1</v>
      </c>
      <c r="P53" s="25" t="s">
        <v>237</v>
      </c>
      <c r="R53" s="16"/>
    </row>
    <row r="54" spans="2:18" ht="15" customHeight="1">
      <c r="B54" s="4">
        <v>51</v>
      </c>
      <c r="C54" s="25" t="s">
        <v>52</v>
      </c>
      <c r="D54" s="30" t="s">
        <v>168</v>
      </c>
      <c r="E54" s="31">
        <v>35506</v>
      </c>
      <c r="F54" s="50">
        <v>35.03333333333333</v>
      </c>
      <c r="G54" s="50">
        <v>-75.36666666666666</v>
      </c>
      <c r="H54" s="25">
        <v>190</v>
      </c>
      <c r="I54" s="32">
        <f aca="true" t="shared" si="4" ref="I54:I59">(LN(1-((H54*0.95)/382))/-0.079)-0.707</f>
        <v>7.389597812909336</v>
      </c>
      <c r="J54" s="31">
        <v>37072</v>
      </c>
      <c r="K54" s="50">
        <v>43.21</v>
      </c>
      <c r="L54" s="50">
        <v>-69.66</v>
      </c>
      <c r="M54" s="25" t="s">
        <v>169</v>
      </c>
      <c r="N54" s="25" t="s">
        <v>49</v>
      </c>
      <c r="O54" s="25" t="s">
        <v>228</v>
      </c>
      <c r="P54" s="25" t="s">
        <v>239</v>
      </c>
      <c r="Q54" s="16"/>
      <c r="R54" s="16"/>
    </row>
    <row r="55" spans="2:18" ht="15" customHeight="1">
      <c r="B55" s="4">
        <v>52</v>
      </c>
      <c r="C55" s="25" t="s">
        <v>52</v>
      </c>
      <c r="D55" s="30" t="s">
        <v>171</v>
      </c>
      <c r="E55" s="31">
        <v>36181</v>
      </c>
      <c r="F55" s="50">
        <v>34.5005</v>
      </c>
      <c r="G55" s="50">
        <v>-76.65566666666666</v>
      </c>
      <c r="H55" s="25">
        <v>210</v>
      </c>
      <c r="I55" s="32">
        <f t="shared" si="4"/>
        <v>8.643258678278846</v>
      </c>
      <c r="J55" s="31">
        <v>37107</v>
      </c>
      <c r="K55" s="50" t="s">
        <v>173</v>
      </c>
      <c r="L55" s="50" t="s">
        <v>174</v>
      </c>
      <c r="M55" s="25" t="s">
        <v>172</v>
      </c>
      <c r="N55" s="25" t="s">
        <v>49</v>
      </c>
      <c r="O55" s="25" t="s">
        <v>228</v>
      </c>
      <c r="P55" s="25" t="s">
        <v>239</v>
      </c>
      <c r="Q55" s="16"/>
      <c r="R55" s="16"/>
    </row>
    <row r="56" spans="2:18" ht="15" customHeight="1">
      <c r="B56" s="4">
        <v>53</v>
      </c>
      <c r="C56" s="25" t="s">
        <v>52</v>
      </c>
      <c r="D56" s="30" t="s">
        <v>186</v>
      </c>
      <c r="E56" s="31">
        <v>35509</v>
      </c>
      <c r="F56" s="50">
        <v>35.11333333333334</v>
      </c>
      <c r="G56" s="50">
        <v>-75.23</v>
      </c>
      <c r="H56" s="25">
        <v>200</v>
      </c>
      <c r="I56" s="32">
        <f t="shared" si="4"/>
        <v>8.000914387073337</v>
      </c>
      <c r="J56" s="31">
        <v>37111</v>
      </c>
      <c r="K56" s="50" t="s">
        <v>188</v>
      </c>
      <c r="L56" s="50" t="s">
        <v>189</v>
      </c>
      <c r="M56" s="25" t="s">
        <v>187</v>
      </c>
      <c r="N56" s="25" t="s">
        <v>49</v>
      </c>
      <c r="O56" s="25" t="s">
        <v>228</v>
      </c>
      <c r="P56" s="25" t="s">
        <v>239</v>
      </c>
      <c r="Q56" s="16"/>
      <c r="R56" s="16"/>
    </row>
    <row r="57" spans="2:18" ht="15" customHeight="1">
      <c r="B57" s="4">
        <v>54</v>
      </c>
      <c r="C57" s="25" t="s">
        <v>47</v>
      </c>
      <c r="D57" s="30" t="s">
        <v>175</v>
      </c>
      <c r="E57" s="31">
        <v>35496</v>
      </c>
      <c r="F57" s="50">
        <v>35.03333333333333</v>
      </c>
      <c r="G57" s="50">
        <v>-75.4</v>
      </c>
      <c r="H57" s="25">
        <v>193</v>
      </c>
      <c r="I57" s="32">
        <f t="shared" si="4"/>
        <v>7.569912991721103</v>
      </c>
      <c r="J57" s="31">
        <v>37119</v>
      </c>
      <c r="K57" s="50" t="s">
        <v>177</v>
      </c>
      <c r="L57" s="50" t="s">
        <v>178</v>
      </c>
      <c r="M57" s="25" t="s">
        <v>176</v>
      </c>
      <c r="N57" s="25" t="s">
        <v>49</v>
      </c>
      <c r="O57" s="25" t="s">
        <v>228</v>
      </c>
      <c r="P57" s="25" t="s">
        <v>239</v>
      </c>
      <c r="Q57" s="16"/>
      <c r="R57" s="16"/>
    </row>
    <row r="58" spans="2:18" ht="15" customHeight="1">
      <c r="B58" s="4">
        <v>55</v>
      </c>
      <c r="C58" s="25" t="s">
        <v>47</v>
      </c>
      <c r="D58" s="30" t="s">
        <v>179</v>
      </c>
      <c r="E58" s="31">
        <v>36177</v>
      </c>
      <c r="F58" s="50">
        <v>34.5035</v>
      </c>
      <c r="G58" s="50">
        <v>-76.63283333333334</v>
      </c>
      <c r="H58" s="25">
        <v>184</v>
      </c>
      <c r="I58" s="32">
        <f t="shared" si="4"/>
        <v>7.036494914193002</v>
      </c>
      <c r="J58" s="31">
        <v>37131</v>
      </c>
      <c r="K58" s="50" t="s">
        <v>181</v>
      </c>
      <c r="L58" s="50" t="s">
        <v>182</v>
      </c>
      <c r="M58" s="25" t="s">
        <v>180</v>
      </c>
      <c r="N58" s="25" t="s">
        <v>49</v>
      </c>
      <c r="O58" s="25" t="s">
        <v>228</v>
      </c>
      <c r="P58" s="25" t="s">
        <v>239</v>
      </c>
      <c r="Q58" s="16"/>
      <c r="R58" s="16"/>
    </row>
    <row r="59" spans="2:18" ht="15" customHeight="1">
      <c r="B59" s="4">
        <v>56</v>
      </c>
      <c r="C59" s="25" t="s">
        <v>47</v>
      </c>
      <c r="D59" s="30" t="s">
        <v>190</v>
      </c>
      <c r="E59" s="31">
        <v>36180</v>
      </c>
      <c r="F59" s="50">
        <v>34.516666666666666</v>
      </c>
      <c r="G59" s="50">
        <v>-76.6485</v>
      </c>
      <c r="H59" s="25">
        <v>229</v>
      </c>
      <c r="I59" s="32">
        <f t="shared" si="4"/>
        <v>9.961532100905178</v>
      </c>
      <c r="J59" s="31">
        <v>37135</v>
      </c>
      <c r="K59" s="50" t="s">
        <v>84</v>
      </c>
      <c r="L59" s="50" t="s">
        <v>85</v>
      </c>
      <c r="M59" s="25" t="s">
        <v>191</v>
      </c>
      <c r="N59" s="25" t="s">
        <v>49</v>
      </c>
      <c r="O59" s="25" t="s">
        <v>228</v>
      </c>
      <c r="P59" s="25" t="s">
        <v>239</v>
      </c>
      <c r="Q59" s="16"/>
      <c r="R59" s="16"/>
    </row>
    <row r="60" spans="2:18" ht="15" customHeight="1">
      <c r="B60" s="4">
        <v>57</v>
      </c>
      <c r="C60" s="25" t="s">
        <v>52</v>
      </c>
      <c r="D60" s="30" t="s">
        <v>195</v>
      </c>
      <c r="E60" s="31">
        <v>36166</v>
      </c>
      <c r="F60" s="50">
        <v>34.36633333333333</v>
      </c>
      <c r="G60" s="50">
        <v>-76.27916666666667</v>
      </c>
      <c r="H60" s="25">
        <v>201</v>
      </c>
      <c r="I60" s="32">
        <f>(LN(1-((H60*0.95)/318.85))/-0.093)-0.97</f>
        <v>8.852280259962185</v>
      </c>
      <c r="J60" s="31">
        <v>37422</v>
      </c>
      <c r="K60" s="50" t="s">
        <v>196</v>
      </c>
      <c r="L60" s="50" t="s">
        <v>197</v>
      </c>
      <c r="M60" s="25" t="s">
        <v>87</v>
      </c>
      <c r="N60" s="25" t="s">
        <v>56</v>
      </c>
      <c r="O60" s="25">
        <v>1</v>
      </c>
      <c r="P60" s="25" t="s">
        <v>237</v>
      </c>
      <c r="R60" s="16"/>
    </row>
    <row r="61" spans="2:18" ht="15" customHeight="1">
      <c r="B61" s="4">
        <v>58</v>
      </c>
      <c r="C61" s="25" t="s">
        <v>52</v>
      </c>
      <c r="D61" s="30" t="s">
        <v>16</v>
      </c>
      <c r="E61" s="31">
        <v>36176</v>
      </c>
      <c r="F61" s="50">
        <v>34.52333333333333</v>
      </c>
      <c r="G61" s="50">
        <v>-76.64333333333333</v>
      </c>
      <c r="H61" s="25">
        <v>209</v>
      </c>
      <c r="I61" s="32">
        <f>(LN(1-((H61*0.95)/382))/-0.079)-0.707</f>
        <v>8.577537440573215</v>
      </c>
      <c r="J61" s="31">
        <v>37498</v>
      </c>
      <c r="K61" s="71">
        <v>40.5</v>
      </c>
      <c r="L61" s="71">
        <v>-69.41</v>
      </c>
      <c r="M61" s="25" t="s">
        <v>202</v>
      </c>
      <c r="N61" s="25" t="s">
        <v>49</v>
      </c>
      <c r="O61" s="25" t="s">
        <v>228</v>
      </c>
      <c r="P61" s="25" t="s">
        <v>239</v>
      </c>
      <c r="R61" s="16"/>
    </row>
    <row r="62" spans="2:18" ht="15" customHeight="1">
      <c r="B62" s="4">
        <v>59</v>
      </c>
      <c r="C62" s="25" t="s">
        <v>47</v>
      </c>
      <c r="D62" s="30" t="s">
        <v>28</v>
      </c>
      <c r="E62" s="31">
        <v>36202</v>
      </c>
      <c r="F62" s="50">
        <v>34.398</v>
      </c>
      <c r="G62" s="50">
        <v>-76.593</v>
      </c>
      <c r="H62" s="25">
        <v>222</v>
      </c>
      <c r="I62" s="32">
        <f>(LN(1-((H62*0.95)/318.85))/-0.093)-0.97</f>
        <v>10.67572705161789</v>
      </c>
      <c r="J62" s="31">
        <v>37499</v>
      </c>
      <c r="K62" s="50" t="s">
        <v>204</v>
      </c>
      <c r="L62" s="50">
        <v>-5.55</v>
      </c>
      <c r="M62" s="25" t="s">
        <v>203</v>
      </c>
      <c r="N62" s="25" t="s">
        <v>49</v>
      </c>
      <c r="O62" s="25">
        <v>1</v>
      </c>
      <c r="P62" s="25" t="s">
        <v>237</v>
      </c>
      <c r="Q62" s="16"/>
      <c r="R62" s="16"/>
    </row>
    <row r="63" spans="2:18" ht="15" customHeight="1">
      <c r="B63" s="4">
        <v>60</v>
      </c>
      <c r="C63" s="25" t="s">
        <v>47</v>
      </c>
      <c r="D63" s="30" t="s">
        <v>23</v>
      </c>
      <c r="E63" s="31">
        <v>36200</v>
      </c>
      <c r="F63" s="50">
        <v>34.4015</v>
      </c>
      <c r="G63" s="50">
        <v>-76.593</v>
      </c>
      <c r="H63" s="25">
        <v>210</v>
      </c>
      <c r="I63" s="32">
        <f>(LN(1-((H63*0.95)/382))/-0.079)-0.707</f>
        <v>8.643258678278846</v>
      </c>
      <c r="J63" s="31">
        <v>37521</v>
      </c>
      <c r="K63" s="50" t="s">
        <v>84</v>
      </c>
      <c r="L63" s="50" t="s">
        <v>85</v>
      </c>
      <c r="M63" s="37">
        <f>J63-E63</f>
        <v>1321</v>
      </c>
      <c r="N63" s="25" t="s">
        <v>49</v>
      </c>
      <c r="O63" s="25" t="s">
        <v>228</v>
      </c>
      <c r="P63" s="25" t="s">
        <v>238</v>
      </c>
      <c r="Q63" s="16"/>
      <c r="R63" s="16"/>
    </row>
    <row r="64" spans="2:18" ht="15" customHeight="1">
      <c r="B64" s="4">
        <v>61</v>
      </c>
      <c r="C64" s="25" t="s">
        <v>47</v>
      </c>
      <c r="D64" s="30" t="s">
        <v>205</v>
      </c>
      <c r="E64" s="31">
        <v>36202</v>
      </c>
      <c r="F64" s="50">
        <v>34.362833333333334</v>
      </c>
      <c r="G64" s="50">
        <v>-76.57783333333333</v>
      </c>
      <c r="H64" s="25">
        <v>201</v>
      </c>
      <c r="I64" s="32">
        <f>(LN(1-((H64*0.95)/382))/-0.079)-0.707</f>
        <v>8.063701705236282</v>
      </c>
      <c r="J64" s="31">
        <v>37545</v>
      </c>
      <c r="K64" s="50" t="s">
        <v>84</v>
      </c>
      <c r="L64" s="50" t="s">
        <v>85</v>
      </c>
      <c r="M64" s="25" t="s">
        <v>206</v>
      </c>
      <c r="N64" s="25" t="s">
        <v>49</v>
      </c>
      <c r="O64" s="25" t="s">
        <v>228</v>
      </c>
      <c r="P64" s="25" t="s">
        <v>239</v>
      </c>
      <c r="Q64" s="16"/>
      <c r="R64" s="16"/>
    </row>
    <row r="65" spans="2:18" ht="15" customHeight="1">
      <c r="B65" s="4">
        <v>62</v>
      </c>
      <c r="C65" s="25" t="s">
        <v>52</v>
      </c>
      <c r="D65" s="30" t="s">
        <v>247</v>
      </c>
      <c r="E65" s="31">
        <v>35496</v>
      </c>
      <c r="F65" s="50">
        <v>35.01716666666667</v>
      </c>
      <c r="G65" s="50">
        <v>-75.444</v>
      </c>
      <c r="H65" s="28" t="s">
        <v>228</v>
      </c>
      <c r="I65" s="28" t="s">
        <v>228</v>
      </c>
      <c r="J65" s="31">
        <v>37552</v>
      </c>
      <c r="K65" s="50">
        <v>41.14</v>
      </c>
      <c r="L65" s="50" t="s">
        <v>208</v>
      </c>
      <c r="M65" s="37">
        <v>2056</v>
      </c>
      <c r="N65" s="25" t="s">
        <v>49</v>
      </c>
      <c r="O65" s="25" t="s">
        <v>228</v>
      </c>
      <c r="P65" s="25" t="s">
        <v>239</v>
      </c>
      <c r="Q65" s="16"/>
      <c r="R65" s="16"/>
    </row>
    <row r="66" spans="2:18" ht="15" customHeight="1">
      <c r="B66" s="4">
        <v>63</v>
      </c>
      <c r="C66" s="25" t="s">
        <v>52</v>
      </c>
      <c r="D66" s="30" t="s">
        <v>5</v>
      </c>
      <c r="E66" s="31">
        <v>35506</v>
      </c>
      <c r="F66" s="50">
        <v>35.05</v>
      </c>
      <c r="G66" s="50">
        <v>-75.35</v>
      </c>
      <c r="H66" s="25">
        <v>185</v>
      </c>
      <c r="I66" s="32">
        <f>(LN(1-((H66*0.95)/382))/-0.079)-0.707</f>
        <v>7.094665612554238</v>
      </c>
      <c r="J66" s="31">
        <v>37553</v>
      </c>
      <c r="K66" s="71">
        <v>40.5</v>
      </c>
      <c r="L66" s="71">
        <v>-69.42</v>
      </c>
      <c r="M66" s="25" t="s">
        <v>207</v>
      </c>
      <c r="N66" s="25" t="s">
        <v>49</v>
      </c>
      <c r="O66" s="25" t="s">
        <v>228</v>
      </c>
      <c r="P66" s="25" t="s">
        <v>239</v>
      </c>
      <c r="Q66" s="16"/>
      <c r="R66" s="16"/>
    </row>
    <row r="67" spans="2:18" ht="15" customHeight="1">
      <c r="B67" s="4">
        <v>64</v>
      </c>
      <c r="C67" s="38" t="s">
        <v>229</v>
      </c>
      <c r="D67" s="30" t="s">
        <v>241</v>
      </c>
      <c r="E67" s="39">
        <v>35505</v>
      </c>
      <c r="F67" s="40">
        <v>35.017</v>
      </c>
      <c r="G67" s="40">
        <v>-75.033</v>
      </c>
      <c r="H67" s="38">
        <v>201</v>
      </c>
      <c r="I67" s="32">
        <f>(LN(1-((H67*0.95)/382))/-0.079)-0.707</f>
        <v>8.063701705236282</v>
      </c>
      <c r="J67" s="39">
        <v>37675</v>
      </c>
      <c r="K67" s="40">
        <v>23.66</v>
      </c>
      <c r="L67" s="40">
        <v>-83.466</v>
      </c>
      <c r="M67" s="41">
        <f>J67-E67</f>
        <v>2170</v>
      </c>
      <c r="N67" s="25" t="s">
        <v>49</v>
      </c>
      <c r="O67" s="25" t="s">
        <v>228</v>
      </c>
      <c r="P67" s="25" t="s">
        <v>238</v>
      </c>
      <c r="Q67" s="16"/>
      <c r="R67" s="16"/>
    </row>
    <row r="68" spans="2:18" ht="15" customHeight="1">
      <c r="B68" s="4">
        <v>65</v>
      </c>
      <c r="C68" s="25" t="s">
        <v>47</v>
      </c>
      <c r="D68" s="42" t="s">
        <v>232</v>
      </c>
      <c r="E68" s="27">
        <v>35490</v>
      </c>
      <c r="F68" s="40">
        <v>35</v>
      </c>
      <c r="G68" s="40">
        <v>-75</v>
      </c>
      <c r="H68" s="28" t="s">
        <v>228</v>
      </c>
      <c r="I68" s="28" t="s">
        <v>228</v>
      </c>
      <c r="J68" s="27">
        <v>37742</v>
      </c>
      <c r="K68" s="40">
        <v>35.82</v>
      </c>
      <c r="L68" s="40">
        <v>13.55</v>
      </c>
      <c r="M68" s="41">
        <f>J68-E68</f>
        <v>2252</v>
      </c>
      <c r="N68" s="25" t="s">
        <v>233</v>
      </c>
      <c r="O68" s="25">
        <v>1</v>
      </c>
      <c r="P68" s="25" t="s">
        <v>237</v>
      </c>
      <c r="R68" s="16"/>
    </row>
    <row r="69" spans="2:18" ht="15" customHeight="1">
      <c r="B69" s="4">
        <v>66</v>
      </c>
      <c r="C69" s="25" t="s">
        <v>52</v>
      </c>
      <c r="D69" s="30" t="s">
        <v>7</v>
      </c>
      <c r="E69" s="31">
        <v>36174</v>
      </c>
      <c r="F69" s="50">
        <v>34.626666666666665</v>
      </c>
      <c r="G69" s="50">
        <v>-76.30166666666666</v>
      </c>
      <c r="H69" s="25">
        <v>218</v>
      </c>
      <c r="I69" s="32">
        <f>(LN(1-((H69*0.95)/318.85))/-0.093)-0.97</f>
        <v>10.303726228683894</v>
      </c>
      <c r="J69" s="31">
        <v>37744</v>
      </c>
      <c r="K69" s="50">
        <v>36.8</v>
      </c>
      <c r="L69" s="50">
        <v>12.5</v>
      </c>
      <c r="M69" s="29">
        <f>J69-E69</f>
        <v>1570</v>
      </c>
      <c r="N69" s="25" t="s">
        <v>49</v>
      </c>
      <c r="O69" s="25" t="s">
        <v>228</v>
      </c>
      <c r="P69" s="25" t="s">
        <v>237</v>
      </c>
      <c r="R69" s="16"/>
    </row>
    <row r="70" spans="2:18" ht="15" customHeight="1">
      <c r="B70" s="4">
        <v>67</v>
      </c>
      <c r="C70" s="25" t="s">
        <v>209</v>
      </c>
      <c r="D70" s="30" t="s">
        <v>19</v>
      </c>
      <c r="E70" s="31">
        <v>37637</v>
      </c>
      <c r="F70" s="50">
        <v>34.56</v>
      </c>
      <c r="G70" s="50">
        <v>-76.311</v>
      </c>
      <c r="H70" s="25">
        <v>189</v>
      </c>
      <c r="I70" s="32">
        <f>(LN(1-((H70*0.95)/382))/-0.079)-0.707</f>
        <v>7.330059064916516</v>
      </c>
      <c r="J70" s="31">
        <v>37745</v>
      </c>
      <c r="K70" s="50">
        <v>41.58</v>
      </c>
      <c r="L70" s="50">
        <v>-34.42</v>
      </c>
      <c r="M70" s="25">
        <v>108</v>
      </c>
      <c r="N70" s="25" t="s">
        <v>49</v>
      </c>
      <c r="O70" s="25">
        <v>1</v>
      </c>
      <c r="P70" s="25" t="s">
        <v>239</v>
      </c>
      <c r="Q70" s="16"/>
      <c r="R70" s="16"/>
    </row>
    <row r="71" spans="2:18" ht="15" customHeight="1">
      <c r="B71" s="4">
        <v>68</v>
      </c>
      <c r="C71" s="25" t="s">
        <v>52</v>
      </c>
      <c r="D71" s="30" t="s">
        <v>15</v>
      </c>
      <c r="E71" s="31">
        <v>36177</v>
      </c>
      <c r="F71" s="50">
        <v>34.557833333333335</v>
      </c>
      <c r="G71" s="50">
        <v>-76.65133333333333</v>
      </c>
      <c r="H71" s="25">
        <v>191</v>
      </c>
      <c r="I71" s="32">
        <f>(LN(1-((H71*0.95)/318.85))/-0.093)-0.97</f>
        <v>8.081875193258403</v>
      </c>
      <c r="J71" s="31">
        <v>37775</v>
      </c>
      <c r="K71" s="50" t="s">
        <v>211</v>
      </c>
      <c r="L71" s="50" t="s">
        <v>212</v>
      </c>
      <c r="M71" s="25" t="s">
        <v>210</v>
      </c>
      <c r="N71" s="25" t="s">
        <v>49</v>
      </c>
      <c r="O71" s="25">
        <v>1</v>
      </c>
      <c r="P71" s="25" t="s">
        <v>237</v>
      </c>
      <c r="R71" s="16"/>
    </row>
    <row r="72" spans="2:18" ht="15" customHeight="1">
      <c r="B72" s="4">
        <v>69</v>
      </c>
      <c r="C72" s="25" t="s">
        <v>47</v>
      </c>
      <c r="D72" s="30" t="s">
        <v>26</v>
      </c>
      <c r="E72" s="31">
        <v>36177</v>
      </c>
      <c r="F72" s="50">
        <v>34.547</v>
      </c>
      <c r="G72" s="50">
        <v>-76.648</v>
      </c>
      <c r="H72" s="25">
        <v>191</v>
      </c>
      <c r="I72" s="32">
        <f>(LN(1-((H72*0.95)/318.85))/-0.093)-0.97</f>
        <v>8.081875193258403</v>
      </c>
      <c r="J72" s="31">
        <v>37804</v>
      </c>
      <c r="K72" s="50">
        <v>38.466</v>
      </c>
      <c r="L72" s="50">
        <v>0.983</v>
      </c>
      <c r="M72" s="29">
        <f>J72-E72</f>
        <v>1627</v>
      </c>
      <c r="N72" s="43" t="s">
        <v>49</v>
      </c>
      <c r="O72" s="25">
        <v>1</v>
      </c>
      <c r="P72" s="25" t="s">
        <v>237</v>
      </c>
      <c r="Q72" s="16"/>
      <c r="R72" s="16"/>
    </row>
    <row r="73" spans="2:18" ht="15" customHeight="1">
      <c r="B73" s="4">
        <v>70</v>
      </c>
      <c r="C73" s="25" t="s">
        <v>209</v>
      </c>
      <c r="D73" s="30" t="s">
        <v>217</v>
      </c>
      <c r="E73" s="31">
        <v>37635</v>
      </c>
      <c r="F73" s="50">
        <v>34.333333333333336</v>
      </c>
      <c r="G73" s="50">
        <v>-76.51783333333333</v>
      </c>
      <c r="H73" s="25">
        <v>189</v>
      </c>
      <c r="I73" s="32">
        <f>(LN(1-((H73*0.95)/382))/-0.079)-0.707</f>
        <v>7.330059064916516</v>
      </c>
      <c r="J73" s="31">
        <v>37818</v>
      </c>
      <c r="K73" s="50" t="s">
        <v>219</v>
      </c>
      <c r="L73" s="50" t="s">
        <v>220</v>
      </c>
      <c r="M73" s="25" t="s">
        <v>218</v>
      </c>
      <c r="N73" s="25" t="s">
        <v>49</v>
      </c>
      <c r="O73" s="25" t="s">
        <v>228</v>
      </c>
      <c r="P73" s="25" t="s">
        <v>239</v>
      </c>
      <c r="Q73" s="16"/>
      <c r="R73" s="16"/>
    </row>
    <row r="74" spans="2:18" ht="15" customHeight="1">
      <c r="B74" s="4">
        <v>71</v>
      </c>
      <c r="C74" s="44" t="s">
        <v>47</v>
      </c>
      <c r="D74" s="45">
        <v>439</v>
      </c>
      <c r="E74" s="46">
        <v>35506</v>
      </c>
      <c r="F74" s="40">
        <v>35.046</v>
      </c>
      <c r="G74" s="40">
        <v>-75.364</v>
      </c>
      <c r="H74" s="44">
        <v>195</v>
      </c>
      <c r="I74" s="32">
        <f>(LN(1-((H74*0.95)/382))/-0.079)-0.707</f>
        <v>7.691566092519781</v>
      </c>
      <c r="J74" s="46">
        <f>E74+M74</f>
        <v>37863</v>
      </c>
      <c r="K74" s="36" t="s">
        <v>84</v>
      </c>
      <c r="L74" s="36" t="s">
        <v>85</v>
      </c>
      <c r="M74" s="25" t="s">
        <v>223</v>
      </c>
      <c r="N74" s="43" t="s">
        <v>49</v>
      </c>
      <c r="O74" s="25" t="s">
        <v>228</v>
      </c>
      <c r="P74" s="25" t="s">
        <v>239</v>
      </c>
      <c r="Q74" s="16"/>
      <c r="R74" s="16"/>
    </row>
    <row r="75" spans="2:18" ht="15" customHeight="1">
      <c r="B75" s="4">
        <v>72</v>
      </c>
      <c r="C75" s="44" t="s">
        <v>209</v>
      </c>
      <c r="D75" s="30" t="s">
        <v>255</v>
      </c>
      <c r="E75" s="46">
        <v>37647</v>
      </c>
      <c r="F75" s="47">
        <v>34.56</v>
      </c>
      <c r="G75" s="47">
        <v>-76.28</v>
      </c>
      <c r="H75" s="44">
        <v>176</v>
      </c>
      <c r="I75" s="32">
        <f>(LN(1-((H75*0.95)/382))/-0.079)-0.707</f>
        <v>6.580509442681842</v>
      </c>
      <c r="J75" s="31">
        <v>37870</v>
      </c>
      <c r="K75" s="50">
        <v>44.59</v>
      </c>
      <c r="L75" s="50">
        <v>-66.47</v>
      </c>
      <c r="M75" s="25">
        <v>223</v>
      </c>
      <c r="N75" s="25" t="s">
        <v>56</v>
      </c>
      <c r="O75" s="25" t="s">
        <v>228</v>
      </c>
      <c r="P75" s="25" t="s">
        <v>239</v>
      </c>
      <c r="Q75" s="16"/>
      <c r="R75" s="16"/>
    </row>
    <row r="76" spans="2:18" ht="15" customHeight="1">
      <c r="B76" s="4">
        <v>73</v>
      </c>
      <c r="C76" s="25" t="s">
        <v>52</v>
      </c>
      <c r="D76" s="30" t="s">
        <v>213</v>
      </c>
      <c r="E76" s="31">
        <v>35497</v>
      </c>
      <c r="F76" s="50">
        <v>35.1</v>
      </c>
      <c r="G76" s="50">
        <v>-75.3</v>
      </c>
      <c r="H76" s="25">
        <v>184</v>
      </c>
      <c r="I76" s="32">
        <f>(LN(1-((H76*0.95)/382))/-0.079)-0.707</f>
        <v>7.036494914193002</v>
      </c>
      <c r="J76" s="31">
        <v>37914</v>
      </c>
      <c r="K76" s="50" t="s">
        <v>215</v>
      </c>
      <c r="L76" s="50" t="s">
        <v>216</v>
      </c>
      <c r="M76" s="25" t="s">
        <v>214</v>
      </c>
      <c r="N76" s="25" t="s">
        <v>49</v>
      </c>
      <c r="O76" s="25" t="s">
        <v>228</v>
      </c>
      <c r="P76" s="25" t="s">
        <v>239</v>
      </c>
      <c r="Q76" s="16"/>
      <c r="R76" s="16"/>
    </row>
    <row r="77" spans="2:18" ht="15" customHeight="1">
      <c r="B77" s="4">
        <v>74</v>
      </c>
      <c r="C77" s="25" t="s">
        <v>47</v>
      </c>
      <c r="D77" s="30" t="s">
        <v>221</v>
      </c>
      <c r="E77" s="31">
        <v>36190</v>
      </c>
      <c r="F77" s="50">
        <v>34.87716666666667</v>
      </c>
      <c r="G77" s="50">
        <v>-75.74116666666667</v>
      </c>
      <c r="H77" s="25">
        <v>209</v>
      </c>
      <c r="I77" s="32">
        <f>(LN(1-((H77*0.95)/382))/-0.079)-0.707</f>
        <v>8.577537440573215</v>
      </c>
      <c r="J77" s="39">
        <v>37918</v>
      </c>
      <c r="K77" s="36" t="s">
        <v>84</v>
      </c>
      <c r="L77" s="36" t="s">
        <v>85</v>
      </c>
      <c r="M77" s="41">
        <f>J77-E77</f>
        <v>1728</v>
      </c>
      <c r="N77" s="25" t="s">
        <v>49</v>
      </c>
      <c r="O77" s="25" t="s">
        <v>228</v>
      </c>
      <c r="P77" s="25" t="s">
        <v>239</v>
      </c>
      <c r="Q77" s="16"/>
      <c r="R77" s="16"/>
    </row>
    <row r="78" spans="2:18" ht="15" customHeight="1">
      <c r="B78" s="4">
        <v>75</v>
      </c>
      <c r="C78" s="25" t="s">
        <v>52</v>
      </c>
      <c r="D78" s="30" t="s">
        <v>222</v>
      </c>
      <c r="E78" s="31">
        <v>35506</v>
      </c>
      <c r="F78" s="50">
        <v>35.046</v>
      </c>
      <c r="G78" s="50">
        <v>-75.36366666666666</v>
      </c>
      <c r="H78" s="25">
        <v>185</v>
      </c>
      <c r="I78" s="32">
        <f>(LN(1-((H78*0.95)/318.85))/-0.093)-0.97</f>
        <v>7.64480737848253</v>
      </c>
      <c r="J78" s="31">
        <v>37919</v>
      </c>
      <c r="K78" s="50">
        <v>36.5</v>
      </c>
      <c r="L78" s="50">
        <v>12.4</v>
      </c>
      <c r="M78" s="25" t="s">
        <v>223</v>
      </c>
      <c r="N78" s="25" t="s">
        <v>49</v>
      </c>
      <c r="O78" s="25" t="s">
        <v>228</v>
      </c>
      <c r="P78" s="25" t="s">
        <v>237</v>
      </c>
      <c r="Q78" s="16"/>
      <c r="R78" s="16"/>
    </row>
    <row r="79" spans="2:18" ht="15" customHeight="1">
      <c r="B79" s="4">
        <v>76</v>
      </c>
      <c r="C79" s="44" t="s">
        <v>47</v>
      </c>
      <c r="D79" s="30">
        <v>947</v>
      </c>
      <c r="E79" s="46">
        <v>36200</v>
      </c>
      <c r="F79" s="47">
        <v>34.4</v>
      </c>
      <c r="G79" s="47">
        <v>-75.61</v>
      </c>
      <c r="H79" s="44">
        <v>191</v>
      </c>
      <c r="I79" s="32">
        <f>(LN(1-((H79*0.95)/318.85))/-0.093)-0.97</f>
        <v>8.081875193258403</v>
      </c>
      <c r="J79" s="46">
        <v>37990</v>
      </c>
      <c r="K79" s="40">
        <v>33.98</v>
      </c>
      <c r="L79" s="40">
        <v>14</v>
      </c>
      <c r="M79" s="49">
        <v>1790</v>
      </c>
      <c r="N79" s="25" t="s">
        <v>56</v>
      </c>
      <c r="O79" s="44">
        <v>1</v>
      </c>
      <c r="P79" s="25" t="s">
        <v>237</v>
      </c>
      <c r="Q79" s="16"/>
      <c r="R79" s="16"/>
    </row>
    <row r="80" spans="2:18" ht="15" customHeight="1">
      <c r="B80" s="4">
        <v>77</v>
      </c>
      <c r="C80" s="25" t="s">
        <v>209</v>
      </c>
      <c r="D80" s="45" t="s">
        <v>22</v>
      </c>
      <c r="E80" s="46">
        <v>37634</v>
      </c>
      <c r="F80" s="47">
        <v>34.37</v>
      </c>
      <c r="G80" s="47">
        <v>-76.75</v>
      </c>
      <c r="H80" s="44">
        <v>218</v>
      </c>
      <c r="I80" s="32">
        <f>(LN(1-((H80*0.95)/382))/-0.079)-0.707</f>
        <v>9.181686412430617</v>
      </c>
      <c r="J80" s="46">
        <v>38026</v>
      </c>
      <c r="K80" s="47">
        <v>28.79</v>
      </c>
      <c r="L80" s="47">
        <v>-79.15</v>
      </c>
      <c r="M80" s="49">
        <f>J80-E80</f>
        <v>392</v>
      </c>
      <c r="N80" s="43" t="s">
        <v>49</v>
      </c>
      <c r="O80" s="25" t="s">
        <v>228</v>
      </c>
      <c r="P80" s="25" t="s">
        <v>239</v>
      </c>
      <c r="Q80" s="16"/>
      <c r="R80" s="16"/>
    </row>
    <row r="81" spans="2:18" ht="15" customHeight="1">
      <c r="B81" s="4">
        <v>78</v>
      </c>
      <c r="C81" s="25" t="s">
        <v>52</v>
      </c>
      <c r="D81" s="45" t="s">
        <v>234</v>
      </c>
      <c r="E81" s="46">
        <v>35506</v>
      </c>
      <c r="F81" s="47">
        <v>35.06</v>
      </c>
      <c r="G81" s="47">
        <v>-75.379</v>
      </c>
      <c r="H81" s="44">
        <v>202</v>
      </c>
      <c r="I81" s="32">
        <f>(LN(1-((H81*0.95)/318.85))/-0.093)-0.97</f>
        <v>8.93244585602788</v>
      </c>
      <c r="J81" s="46">
        <v>38113</v>
      </c>
      <c r="K81" s="47">
        <v>35.03</v>
      </c>
      <c r="L81" s="47">
        <v>15.259</v>
      </c>
      <c r="M81" s="49">
        <f>J81-E81</f>
        <v>2607</v>
      </c>
      <c r="N81" s="43" t="s">
        <v>56</v>
      </c>
      <c r="O81" s="44">
        <v>1</v>
      </c>
      <c r="P81" s="25" t="s">
        <v>237</v>
      </c>
      <c r="Q81" s="16"/>
      <c r="R81" s="16"/>
    </row>
    <row r="82" spans="2:18" ht="15" customHeight="1">
      <c r="B82" s="4">
        <v>79</v>
      </c>
      <c r="C82" s="25" t="s">
        <v>209</v>
      </c>
      <c r="D82" s="30" t="s">
        <v>20</v>
      </c>
      <c r="E82" s="31">
        <v>37634</v>
      </c>
      <c r="F82" s="50">
        <v>34.401</v>
      </c>
      <c r="G82" s="50">
        <v>-76.557</v>
      </c>
      <c r="H82" s="25">
        <v>190</v>
      </c>
      <c r="I82" s="32">
        <f>(LN(1-((H82*0.95)/382))/-0.079)-0.707</f>
        <v>7.389597812909336</v>
      </c>
      <c r="J82" s="31">
        <v>38143</v>
      </c>
      <c r="K82" s="50">
        <v>45.366</v>
      </c>
      <c r="L82" s="50">
        <v>-30.083</v>
      </c>
      <c r="M82" s="29">
        <f>J82-E82</f>
        <v>509</v>
      </c>
      <c r="N82" s="43" t="s">
        <v>49</v>
      </c>
      <c r="O82" s="25">
        <v>1</v>
      </c>
      <c r="P82" s="25" t="s">
        <v>239</v>
      </c>
      <c r="Q82" s="16"/>
      <c r="R82" s="16"/>
    </row>
    <row r="83" spans="2:18" ht="15" customHeight="1">
      <c r="B83" s="4">
        <v>80</v>
      </c>
      <c r="C83" s="25" t="s">
        <v>209</v>
      </c>
      <c r="D83" s="30">
        <v>5</v>
      </c>
      <c r="E83" s="51">
        <v>37284</v>
      </c>
      <c r="F83" s="50">
        <v>34.016</v>
      </c>
      <c r="G83" s="50">
        <v>-76.41</v>
      </c>
      <c r="H83" s="25">
        <v>186</v>
      </c>
      <c r="I83" s="32">
        <f>(LN(1-((H83*0.95)/318.85))/-0.093)-0.97</f>
        <v>7.7164294049921685</v>
      </c>
      <c r="J83" s="31">
        <v>38169</v>
      </c>
      <c r="K83" s="50">
        <v>38</v>
      </c>
      <c r="L83" s="50">
        <v>1.23</v>
      </c>
      <c r="M83" s="29">
        <f>J83-E83</f>
        <v>885</v>
      </c>
      <c r="N83" s="25" t="s">
        <v>56</v>
      </c>
      <c r="O83" s="25">
        <v>1</v>
      </c>
      <c r="P83" s="25" t="s">
        <v>237</v>
      </c>
      <c r="Q83" s="12"/>
      <c r="R83" s="16"/>
    </row>
    <row r="84" spans="2:18" ht="15" customHeight="1">
      <c r="B84" s="4">
        <v>81</v>
      </c>
      <c r="C84" s="44" t="s">
        <v>209</v>
      </c>
      <c r="D84" s="30">
        <v>2162</v>
      </c>
      <c r="E84" s="46">
        <v>38003</v>
      </c>
      <c r="F84" s="47">
        <v>34.44</v>
      </c>
      <c r="G84" s="47">
        <v>-76.17</v>
      </c>
      <c r="H84" s="44">
        <v>202</v>
      </c>
      <c r="I84" s="32">
        <f>(LN(1-((H84*0.95)/382))/-0.079)-0.707</f>
        <v>8.126802014078374</v>
      </c>
      <c r="J84" s="46">
        <v>38216</v>
      </c>
      <c r="K84" s="40">
        <v>42.72</v>
      </c>
      <c r="L84" s="40">
        <v>-69.83</v>
      </c>
      <c r="M84" s="25">
        <v>213</v>
      </c>
      <c r="N84" s="44" t="s">
        <v>56</v>
      </c>
      <c r="O84" s="25" t="s">
        <v>228</v>
      </c>
      <c r="P84" s="25" t="s">
        <v>239</v>
      </c>
      <c r="Q84" s="16"/>
      <c r="R84" s="16"/>
    </row>
    <row r="85" spans="2:18" ht="15" customHeight="1">
      <c r="B85" s="4">
        <v>82</v>
      </c>
      <c r="C85" s="44" t="s">
        <v>47</v>
      </c>
      <c r="D85" s="30">
        <v>378</v>
      </c>
      <c r="E85" s="46">
        <v>35492</v>
      </c>
      <c r="F85" s="47">
        <v>35.09</v>
      </c>
      <c r="G85" s="47">
        <v>-75.28</v>
      </c>
      <c r="H85" s="44">
        <v>178</v>
      </c>
      <c r="I85" s="32">
        <f>(LN(1-((H85*0.95)/382))/-0.079)-0.707</f>
        <v>6.692975148191662</v>
      </c>
      <c r="J85" s="46">
        <v>38237</v>
      </c>
      <c r="K85" s="50">
        <v>35.095</v>
      </c>
      <c r="L85" s="50">
        <v>-75.37</v>
      </c>
      <c r="M85" s="25">
        <v>2745</v>
      </c>
      <c r="N85" s="44" t="s">
        <v>49</v>
      </c>
      <c r="O85" s="25" t="s">
        <v>228</v>
      </c>
      <c r="P85" s="25" t="s">
        <v>239</v>
      </c>
      <c r="Q85" s="16"/>
      <c r="R85" s="16"/>
    </row>
    <row r="86" spans="2:18" ht="15" customHeight="1">
      <c r="B86" s="4">
        <v>83</v>
      </c>
      <c r="C86" s="44" t="s">
        <v>209</v>
      </c>
      <c r="D86" s="30">
        <v>2250</v>
      </c>
      <c r="E86" s="46">
        <v>38008</v>
      </c>
      <c r="F86" s="47">
        <v>34.42</v>
      </c>
      <c r="G86" s="47">
        <v>-76.22</v>
      </c>
      <c r="H86" s="44">
        <v>240</v>
      </c>
      <c r="I86" s="32">
        <f>(LN(1-((H86*0.95)/382))/-0.079)-0.707</f>
        <v>10.79259501510058</v>
      </c>
      <c r="J86" s="46">
        <v>38252</v>
      </c>
      <c r="K86" s="36" t="s">
        <v>84</v>
      </c>
      <c r="L86" s="36">
        <v>-70.67</v>
      </c>
      <c r="M86" s="25">
        <v>244</v>
      </c>
      <c r="N86" s="44" t="s">
        <v>56</v>
      </c>
      <c r="O86" s="25" t="s">
        <v>228</v>
      </c>
      <c r="P86" s="48" t="s">
        <v>239</v>
      </c>
      <c r="Q86" s="16"/>
      <c r="R86" s="16"/>
    </row>
    <row r="87" spans="2:18" ht="15" customHeight="1">
      <c r="B87" s="4">
        <v>84</v>
      </c>
      <c r="C87" s="44" t="s">
        <v>229</v>
      </c>
      <c r="D87" s="30" t="s">
        <v>235</v>
      </c>
      <c r="E87" s="46">
        <v>35506</v>
      </c>
      <c r="F87" s="47">
        <v>35.03</v>
      </c>
      <c r="G87" s="47">
        <v>-75.37</v>
      </c>
      <c r="H87" s="44">
        <v>193</v>
      </c>
      <c r="I87" s="32">
        <f>(LN(1-((H87*0.95)/382))/-0.079)-0.707</f>
        <v>7.569912991721103</v>
      </c>
      <c r="J87" s="46">
        <v>38262</v>
      </c>
      <c r="K87" s="36" t="s">
        <v>84</v>
      </c>
      <c r="L87" s="36">
        <v>-70.67</v>
      </c>
      <c r="M87" s="25">
        <v>2756</v>
      </c>
      <c r="N87" s="44" t="s">
        <v>49</v>
      </c>
      <c r="O87" s="25" t="s">
        <v>228</v>
      </c>
      <c r="P87" s="25" t="s">
        <v>239</v>
      </c>
      <c r="Q87" s="16"/>
      <c r="R87" s="1"/>
    </row>
    <row r="88" spans="2:18" s="6" customFormat="1" ht="15" customHeight="1">
      <c r="B88" s="4">
        <v>85</v>
      </c>
      <c r="C88" s="25" t="s">
        <v>52</v>
      </c>
      <c r="D88" s="30" t="s">
        <v>236</v>
      </c>
      <c r="E88" s="52">
        <v>36173</v>
      </c>
      <c r="F88" s="50">
        <v>34.604166666666664</v>
      </c>
      <c r="G88" s="50">
        <v>-76.3615</v>
      </c>
      <c r="H88" s="25">
        <v>204</v>
      </c>
      <c r="I88" s="32">
        <f>(LN(1-((H88*0.95)/318.85))/-0.093)-0.97</f>
        <v>9.094592639114541</v>
      </c>
      <c r="J88" s="31">
        <v>38283</v>
      </c>
      <c r="K88" s="53">
        <v>35.13</v>
      </c>
      <c r="L88" s="53">
        <v>14.39</v>
      </c>
      <c r="M88" s="29">
        <f>J88-E88</f>
        <v>2110</v>
      </c>
      <c r="N88" s="25" t="s">
        <v>49</v>
      </c>
      <c r="O88" s="25">
        <v>1</v>
      </c>
      <c r="P88" s="25" t="s">
        <v>237</v>
      </c>
      <c r="Q88" s="14"/>
      <c r="R88" s="16"/>
    </row>
    <row r="89" spans="2:18" ht="15" customHeight="1">
      <c r="B89" s="4">
        <v>86</v>
      </c>
      <c r="C89" s="44" t="s">
        <v>209</v>
      </c>
      <c r="D89" s="30" t="s">
        <v>18</v>
      </c>
      <c r="E89" s="46">
        <v>37288</v>
      </c>
      <c r="F89" s="47">
        <v>35.041</v>
      </c>
      <c r="G89" s="47">
        <v>-75.998</v>
      </c>
      <c r="H89" s="44">
        <v>201</v>
      </c>
      <c r="I89" s="32">
        <f>(LN(1-((H89*0.95)/318.85))/-0.093)-0.97</f>
        <v>8.852280259962185</v>
      </c>
      <c r="J89" s="46">
        <v>38321</v>
      </c>
      <c r="K89" s="50">
        <v>35.95</v>
      </c>
      <c r="L89" s="53">
        <v>-5.49</v>
      </c>
      <c r="M89" s="25">
        <v>1033</v>
      </c>
      <c r="N89" s="44" t="s">
        <v>56</v>
      </c>
      <c r="O89" s="25">
        <v>1</v>
      </c>
      <c r="P89" s="48" t="s">
        <v>237</v>
      </c>
      <c r="Q89" s="16"/>
      <c r="R89" s="16"/>
    </row>
    <row r="90" spans="2:18" ht="15" customHeight="1">
      <c r="B90" s="4">
        <v>87</v>
      </c>
      <c r="C90" s="25" t="s">
        <v>209</v>
      </c>
      <c r="D90" s="30" t="s">
        <v>21</v>
      </c>
      <c r="E90" s="31">
        <v>37635</v>
      </c>
      <c r="F90" s="50">
        <v>34.413</v>
      </c>
      <c r="G90" s="50">
        <v>-76.53</v>
      </c>
      <c r="H90" s="25">
        <v>213</v>
      </c>
      <c r="I90" s="32">
        <f>(LN(1-((H90*0.95)/382))/-0.079)-0.707</f>
        <v>8.842494874013255</v>
      </c>
      <c r="J90" s="51">
        <v>38347</v>
      </c>
      <c r="K90" s="50">
        <v>46.483</v>
      </c>
      <c r="L90" s="50">
        <v>-39.983</v>
      </c>
      <c r="M90" s="29">
        <f>J90-E90</f>
        <v>712</v>
      </c>
      <c r="N90" s="25" t="s">
        <v>49</v>
      </c>
      <c r="O90" s="25">
        <v>1</v>
      </c>
      <c r="P90" s="25" t="s">
        <v>239</v>
      </c>
      <c r="Q90" s="16"/>
      <c r="R90" s="6"/>
    </row>
    <row r="91" spans="2:17" ht="15" customHeight="1">
      <c r="B91" s="4">
        <v>88</v>
      </c>
      <c r="C91" s="25" t="s">
        <v>209</v>
      </c>
      <c r="D91" s="30" t="s">
        <v>240</v>
      </c>
      <c r="E91" s="54">
        <v>37639</v>
      </c>
      <c r="F91" s="47">
        <v>34.58</v>
      </c>
      <c r="G91" s="47">
        <v>-76.319</v>
      </c>
      <c r="H91" s="44">
        <v>207</v>
      </c>
      <c r="I91" s="32">
        <f>(LN(1-((H91*0.95)/382))/-0.079)-0.707</f>
        <v>8.447109860883973</v>
      </c>
      <c r="J91" s="54">
        <v>38351</v>
      </c>
      <c r="K91" s="47">
        <v>44.5</v>
      </c>
      <c r="L91" s="47">
        <v>-30.283</v>
      </c>
      <c r="M91" s="49">
        <f>J91-E91</f>
        <v>712</v>
      </c>
      <c r="N91" s="25" t="s">
        <v>49</v>
      </c>
      <c r="O91" s="25">
        <v>1</v>
      </c>
      <c r="P91" s="25" t="s">
        <v>239</v>
      </c>
      <c r="Q91" s="16"/>
    </row>
    <row r="92" spans="2:17" ht="12.75">
      <c r="B92" s="4">
        <v>89</v>
      </c>
      <c r="C92" s="25" t="s">
        <v>209</v>
      </c>
      <c r="D92" s="30">
        <v>528</v>
      </c>
      <c r="E92" s="54">
        <v>37646</v>
      </c>
      <c r="F92" s="47">
        <v>34.546</v>
      </c>
      <c r="G92" s="47">
        <v>-76.311</v>
      </c>
      <c r="H92" s="44">
        <v>204</v>
      </c>
      <c r="I92" s="32">
        <f>(LN(1-((H92*0.95)/382))/-0.079)-0.707</f>
        <v>8.253954195636656</v>
      </c>
      <c r="J92" s="31">
        <v>38446</v>
      </c>
      <c r="K92" s="50">
        <v>33.96</v>
      </c>
      <c r="L92" s="50">
        <v>-21.57</v>
      </c>
      <c r="M92" s="29">
        <f>J92-E92</f>
        <v>800</v>
      </c>
      <c r="N92" s="25" t="s">
        <v>49</v>
      </c>
      <c r="O92" s="25">
        <v>1</v>
      </c>
      <c r="P92" s="25" t="s">
        <v>239</v>
      </c>
      <c r="Q92" s="16"/>
    </row>
    <row r="93" spans="2:17" ht="12.75">
      <c r="B93" s="4">
        <v>90</v>
      </c>
      <c r="C93" s="38" t="s">
        <v>47</v>
      </c>
      <c r="D93" s="55">
        <v>716</v>
      </c>
      <c r="E93" s="56">
        <v>36187</v>
      </c>
      <c r="F93" s="53">
        <v>34.892</v>
      </c>
      <c r="G93" s="53">
        <v>-75.733</v>
      </c>
      <c r="H93" s="57">
        <v>201</v>
      </c>
      <c r="I93" s="32">
        <f>(LN(1-((H93*0.95)/382))/-0.079)-0.707</f>
        <v>8.063701705236282</v>
      </c>
      <c r="J93" s="56">
        <v>38480</v>
      </c>
      <c r="K93" s="53">
        <v>35.55</v>
      </c>
      <c r="L93" s="53">
        <v>-6.09</v>
      </c>
      <c r="M93" s="58">
        <f>J93-E93</f>
        <v>2293</v>
      </c>
      <c r="N93" s="25" t="s">
        <v>49</v>
      </c>
      <c r="O93" s="25" t="s">
        <v>228</v>
      </c>
      <c r="P93" s="25" t="s">
        <v>239</v>
      </c>
      <c r="Q93" s="2"/>
    </row>
    <row r="94" spans="2:17" ht="12.75">
      <c r="B94" s="4">
        <v>91</v>
      </c>
      <c r="C94" s="38" t="s">
        <v>52</v>
      </c>
      <c r="D94" s="55" t="s">
        <v>33</v>
      </c>
      <c r="E94" s="56">
        <v>35509</v>
      </c>
      <c r="F94" s="53">
        <v>35.083</v>
      </c>
      <c r="G94" s="53">
        <v>-75.267</v>
      </c>
      <c r="H94" s="57">
        <v>184</v>
      </c>
      <c r="I94" s="32">
        <f>(LN(1-((H94*0.95)/382))/-0.079)-0.707</f>
        <v>7.036494914193002</v>
      </c>
      <c r="J94" s="56">
        <v>38480</v>
      </c>
      <c r="K94" s="53">
        <v>35.55</v>
      </c>
      <c r="L94" s="53">
        <v>-6.09</v>
      </c>
      <c r="M94" s="58">
        <f>J94-E94</f>
        <v>2971</v>
      </c>
      <c r="N94" s="25" t="s">
        <v>49</v>
      </c>
      <c r="O94" s="25" t="s">
        <v>228</v>
      </c>
      <c r="P94" s="25" t="s">
        <v>239</v>
      </c>
      <c r="Q94" s="16"/>
    </row>
    <row r="95" spans="2:17" ht="12.75">
      <c r="B95" s="4">
        <v>92</v>
      </c>
      <c r="C95" s="25" t="s">
        <v>52</v>
      </c>
      <c r="D95" s="30" t="s">
        <v>31</v>
      </c>
      <c r="E95" s="54">
        <v>35496</v>
      </c>
      <c r="F95" s="47">
        <v>35.017</v>
      </c>
      <c r="G95" s="47">
        <v>-75.45</v>
      </c>
      <c r="H95" s="44">
        <v>189</v>
      </c>
      <c r="I95" s="32">
        <f>(LN(1-((H95*0.95)/318.85))/-0.093)-0.97</f>
        <v>7.934203139521725</v>
      </c>
      <c r="J95" s="54">
        <v>38481</v>
      </c>
      <c r="K95" s="47">
        <v>35.95</v>
      </c>
      <c r="L95" s="47">
        <v>-5.75</v>
      </c>
      <c r="M95" s="49">
        <v>2985</v>
      </c>
      <c r="N95" s="25" t="s">
        <v>49</v>
      </c>
      <c r="O95" s="25">
        <v>1</v>
      </c>
      <c r="P95" s="25" t="s">
        <v>237</v>
      </c>
      <c r="Q95" s="16"/>
    </row>
    <row r="96" spans="2:17" ht="12.75">
      <c r="B96" s="4">
        <v>93</v>
      </c>
      <c r="C96" s="25" t="s">
        <v>209</v>
      </c>
      <c r="D96" s="30" t="s">
        <v>34</v>
      </c>
      <c r="E96" s="54">
        <v>38003</v>
      </c>
      <c r="F96" s="47">
        <v>34.439</v>
      </c>
      <c r="G96" s="47">
        <v>-76.148</v>
      </c>
      <c r="H96" s="44">
        <v>218</v>
      </c>
      <c r="I96" s="32">
        <f>(LN(1-((H96*0.95)/318.85))/-0.093)-0.97</f>
        <v>10.303726228683894</v>
      </c>
      <c r="J96" s="31">
        <v>38462</v>
      </c>
      <c r="K96" s="50">
        <v>42.16</v>
      </c>
      <c r="L96" s="50">
        <v>-9.74</v>
      </c>
      <c r="M96" s="29">
        <f aca="true" t="shared" si="5" ref="M96:M105">J96-E96</f>
        <v>459</v>
      </c>
      <c r="N96" s="25" t="s">
        <v>49</v>
      </c>
      <c r="O96" s="25">
        <v>1</v>
      </c>
      <c r="P96" s="25" t="s">
        <v>237</v>
      </c>
      <c r="Q96" s="16"/>
    </row>
    <row r="97" spans="2:17" ht="12.75">
      <c r="B97" s="4">
        <v>94</v>
      </c>
      <c r="C97" s="25" t="s">
        <v>209</v>
      </c>
      <c r="D97" s="30">
        <v>524</v>
      </c>
      <c r="E97" s="54">
        <v>37637</v>
      </c>
      <c r="F97" s="47">
        <v>34.656</v>
      </c>
      <c r="G97" s="47">
        <v>-76.308</v>
      </c>
      <c r="H97" s="44">
        <v>209</v>
      </c>
      <c r="I97" s="32">
        <f aca="true" t="shared" si="6" ref="I97:I104">(LN(1-((H97*0.95)/382))/-0.079)-0.707</f>
        <v>8.577537440573215</v>
      </c>
      <c r="J97" s="31">
        <v>38572</v>
      </c>
      <c r="K97" s="50">
        <v>42</v>
      </c>
      <c r="L97" s="50">
        <v>-67.44</v>
      </c>
      <c r="M97" s="29">
        <f t="shared" si="5"/>
        <v>935</v>
      </c>
      <c r="N97" s="44" t="s">
        <v>56</v>
      </c>
      <c r="O97" s="25" t="s">
        <v>228</v>
      </c>
      <c r="P97" s="25" t="s">
        <v>239</v>
      </c>
      <c r="Q97" s="16"/>
    </row>
    <row r="98" spans="2:17" ht="12.75">
      <c r="B98" s="4">
        <v>95</v>
      </c>
      <c r="C98" s="25" t="s">
        <v>209</v>
      </c>
      <c r="D98" s="30">
        <v>755</v>
      </c>
      <c r="E98" s="54">
        <v>37637</v>
      </c>
      <c r="F98" s="47">
        <v>34.581</v>
      </c>
      <c r="G98" s="47">
        <v>-76.3</v>
      </c>
      <c r="H98" s="44">
        <v>207</v>
      </c>
      <c r="I98" s="32">
        <f t="shared" si="6"/>
        <v>8.447109860883973</v>
      </c>
      <c r="J98" s="31">
        <v>38572</v>
      </c>
      <c r="K98" s="50">
        <v>42</v>
      </c>
      <c r="L98" s="50">
        <v>-67.44</v>
      </c>
      <c r="M98" s="29">
        <f t="shared" si="5"/>
        <v>935</v>
      </c>
      <c r="N98" s="44" t="s">
        <v>56</v>
      </c>
      <c r="O98" s="25" t="s">
        <v>228</v>
      </c>
      <c r="P98" s="25" t="s">
        <v>239</v>
      </c>
      <c r="Q98" s="16"/>
    </row>
    <row r="99" spans="2:17" ht="12.75">
      <c r="B99" s="4">
        <v>96</v>
      </c>
      <c r="C99" s="25" t="s">
        <v>209</v>
      </c>
      <c r="D99" s="30">
        <v>2211</v>
      </c>
      <c r="E99" s="54">
        <v>37991</v>
      </c>
      <c r="F99" s="47">
        <v>34.495</v>
      </c>
      <c r="G99" s="47">
        <v>-76.261</v>
      </c>
      <c r="H99" s="44">
        <v>222</v>
      </c>
      <c r="I99" s="32">
        <f t="shared" si="6"/>
        <v>9.459739591245915</v>
      </c>
      <c r="J99" s="31">
        <v>38572</v>
      </c>
      <c r="K99" s="50">
        <v>42</v>
      </c>
      <c r="L99" s="50">
        <v>-67.88</v>
      </c>
      <c r="M99" s="29">
        <f t="shared" si="5"/>
        <v>581</v>
      </c>
      <c r="N99" s="44" t="s">
        <v>56</v>
      </c>
      <c r="O99" s="25" t="s">
        <v>228</v>
      </c>
      <c r="P99" s="25" t="s">
        <v>239</v>
      </c>
      <c r="Q99" s="16"/>
    </row>
    <row r="100" spans="2:17" ht="12.75">
      <c r="B100" s="4">
        <v>97</v>
      </c>
      <c r="C100" s="25" t="s">
        <v>209</v>
      </c>
      <c r="D100" s="30" t="s">
        <v>35</v>
      </c>
      <c r="E100" s="54">
        <v>37647</v>
      </c>
      <c r="F100" s="47">
        <v>34.664</v>
      </c>
      <c r="G100" s="47">
        <v>-76.28</v>
      </c>
      <c r="H100" s="44">
        <v>190</v>
      </c>
      <c r="I100" s="32">
        <f t="shared" si="6"/>
        <v>7.389597812909336</v>
      </c>
      <c r="J100" s="31">
        <v>38576</v>
      </c>
      <c r="K100" s="50">
        <v>42</v>
      </c>
      <c r="L100" s="50">
        <v>-67.44</v>
      </c>
      <c r="M100" s="29">
        <f t="shared" si="5"/>
        <v>929</v>
      </c>
      <c r="N100" s="44" t="s">
        <v>49</v>
      </c>
      <c r="O100" s="25" t="s">
        <v>228</v>
      </c>
      <c r="P100" s="25" t="s">
        <v>239</v>
      </c>
      <c r="Q100" s="16"/>
    </row>
    <row r="101" spans="2:17" ht="12.75">
      <c r="B101" s="4">
        <v>98</v>
      </c>
      <c r="C101" s="25" t="s">
        <v>52</v>
      </c>
      <c r="D101" s="30" t="s">
        <v>32</v>
      </c>
      <c r="E101" s="54">
        <v>35506</v>
      </c>
      <c r="F101" s="47">
        <v>35.103</v>
      </c>
      <c r="G101" s="47">
        <v>-75.308</v>
      </c>
      <c r="H101" s="44">
        <v>206</v>
      </c>
      <c r="I101" s="32">
        <f t="shared" si="6"/>
        <v>8.38239659492446</v>
      </c>
      <c r="J101" s="31">
        <v>38579</v>
      </c>
      <c r="K101" s="50">
        <v>43.02</v>
      </c>
      <c r="L101" s="50">
        <v>-70.04</v>
      </c>
      <c r="M101" s="29">
        <f t="shared" si="5"/>
        <v>3073</v>
      </c>
      <c r="N101" s="44" t="s">
        <v>49</v>
      </c>
      <c r="O101" s="25" t="s">
        <v>228</v>
      </c>
      <c r="P101" s="25" t="s">
        <v>239</v>
      </c>
      <c r="Q101" s="16"/>
    </row>
    <row r="102" spans="2:17" ht="12.75">
      <c r="B102" s="4">
        <v>99</v>
      </c>
      <c r="C102" s="38" t="s">
        <v>209</v>
      </c>
      <c r="D102" s="55" t="s">
        <v>37</v>
      </c>
      <c r="E102" s="56">
        <v>37642</v>
      </c>
      <c r="F102" s="53">
        <v>34.39</v>
      </c>
      <c r="G102" s="53">
        <v>-76.35</v>
      </c>
      <c r="H102" s="57">
        <v>199</v>
      </c>
      <c r="I102" s="32">
        <f t="shared" si="6"/>
        <v>7.938436969910728</v>
      </c>
      <c r="J102" s="56">
        <v>38591</v>
      </c>
      <c r="K102" s="59">
        <v>41</v>
      </c>
      <c r="L102" s="59">
        <v>-71</v>
      </c>
      <c r="M102" s="58">
        <f t="shared" si="5"/>
        <v>949</v>
      </c>
      <c r="N102" s="44" t="s">
        <v>49</v>
      </c>
      <c r="O102" s="25">
        <v>1</v>
      </c>
      <c r="P102" s="25" t="s">
        <v>239</v>
      </c>
      <c r="Q102" s="16"/>
    </row>
    <row r="103" spans="2:17" ht="12.75">
      <c r="B103" s="4">
        <v>100</v>
      </c>
      <c r="C103" s="25" t="s">
        <v>209</v>
      </c>
      <c r="D103" s="30" t="s">
        <v>36</v>
      </c>
      <c r="E103" s="54">
        <v>38008</v>
      </c>
      <c r="F103" s="47">
        <v>34.436</v>
      </c>
      <c r="G103" s="47">
        <v>-76.188</v>
      </c>
      <c r="H103" s="44">
        <v>180</v>
      </c>
      <c r="I103" s="32">
        <f t="shared" si="6"/>
        <v>6.806449052284921</v>
      </c>
      <c r="J103" s="54">
        <v>38598</v>
      </c>
      <c r="K103" s="50">
        <v>41.16</v>
      </c>
      <c r="L103" s="50">
        <v>-70.67</v>
      </c>
      <c r="M103" s="29">
        <f t="shared" si="5"/>
        <v>590</v>
      </c>
      <c r="N103" s="44" t="s">
        <v>56</v>
      </c>
      <c r="O103" s="25" t="s">
        <v>228</v>
      </c>
      <c r="P103" s="25" t="s">
        <v>239</v>
      </c>
      <c r="Q103" s="16"/>
    </row>
    <row r="104" spans="2:17" ht="12.75">
      <c r="B104" s="4">
        <v>101</v>
      </c>
      <c r="C104" s="4" t="s">
        <v>209</v>
      </c>
      <c r="D104" s="64" t="s">
        <v>42</v>
      </c>
      <c r="E104" s="61">
        <v>37646</v>
      </c>
      <c r="F104" s="62">
        <v>34.5495</v>
      </c>
      <c r="G104" s="62">
        <v>-76.3222</v>
      </c>
      <c r="H104" s="60">
        <v>208</v>
      </c>
      <c r="I104" s="32">
        <f t="shared" si="6"/>
        <v>8.512155664355463</v>
      </c>
      <c r="J104" s="61">
        <v>38637</v>
      </c>
      <c r="K104" s="62">
        <v>44.60889</v>
      </c>
      <c r="L104" s="62">
        <v>-63.0686</v>
      </c>
      <c r="M104" s="63">
        <f t="shared" si="5"/>
        <v>991</v>
      </c>
      <c r="N104" s="44" t="s">
        <v>49</v>
      </c>
      <c r="O104" s="6" t="s">
        <v>228</v>
      </c>
      <c r="P104" s="25" t="s">
        <v>238</v>
      </c>
      <c r="Q104" s="16"/>
    </row>
    <row r="105" spans="2:17" ht="12.75">
      <c r="B105" s="4">
        <v>102</v>
      </c>
      <c r="C105" s="4" t="s">
        <v>209</v>
      </c>
      <c r="D105" s="64">
        <v>556</v>
      </c>
      <c r="E105" s="61">
        <v>37646</v>
      </c>
      <c r="F105" s="62">
        <v>34.484</v>
      </c>
      <c r="G105" s="62">
        <v>-76.275</v>
      </c>
      <c r="H105" s="60">
        <v>172</v>
      </c>
      <c r="I105" s="32">
        <f>(LN(1-((H105*0.95)/318.85))/-0.093)-0.97</f>
        <v>6.754695013510943</v>
      </c>
      <c r="J105" s="61">
        <v>38657</v>
      </c>
      <c r="K105" s="62">
        <v>32.68</v>
      </c>
      <c r="L105" s="62">
        <v>32.15</v>
      </c>
      <c r="M105" s="63">
        <f t="shared" si="5"/>
        <v>1011</v>
      </c>
      <c r="N105" s="44" t="s">
        <v>49</v>
      </c>
      <c r="O105" s="6">
        <v>1</v>
      </c>
      <c r="P105" s="25" t="s">
        <v>237</v>
      </c>
      <c r="Q105" s="17"/>
    </row>
    <row r="106" spans="2:17" ht="12.75">
      <c r="B106" s="4">
        <v>103</v>
      </c>
      <c r="C106" s="4" t="s">
        <v>209</v>
      </c>
      <c r="D106" s="64" t="s">
        <v>43</v>
      </c>
      <c r="E106" s="61">
        <v>37995</v>
      </c>
      <c r="F106" s="62">
        <v>34.506</v>
      </c>
      <c r="G106" s="62">
        <v>-76.246</v>
      </c>
      <c r="H106" s="60">
        <v>222</v>
      </c>
      <c r="I106" s="32">
        <f>(LN(1-((H106*0.95)/382))/-0.079)-0.707</f>
        <v>9.459739591245915</v>
      </c>
      <c r="J106" s="6" t="s">
        <v>228</v>
      </c>
      <c r="K106" s="6" t="s">
        <v>228</v>
      </c>
      <c r="L106" s="6" t="s">
        <v>228</v>
      </c>
      <c r="M106" s="6" t="s">
        <v>228</v>
      </c>
      <c r="N106" s="44" t="s">
        <v>49</v>
      </c>
      <c r="O106" s="6" t="s">
        <v>228</v>
      </c>
      <c r="P106" s="25" t="s">
        <v>239</v>
      </c>
      <c r="Q106" s="16"/>
    </row>
    <row r="107" spans="2:18" ht="12.75">
      <c r="B107" s="4">
        <v>104</v>
      </c>
      <c r="C107" s="4" t="s">
        <v>209</v>
      </c>
      <c r="D107" s="64" t="s">
        <v>256</v>
      </c>
      <c r="E107" s="74">
        <v>38364</v>
      </c>
      <c r="F107" s="72">
        <v>34.465</v>
      </c>
      <c r="G107" s="72">
        <v>-76.34066666666666</v>
      </c>
      <c r="H107" s="72">
        <v>200</v>
      </c>
      <c r="I107" s="32">
        <f>(LN(1-((H107*0.95)/382))/-0.079)-0.707</f>
        <v>8.000914387073337</v>
      </c>
      <c r="J107" s="74">
        <v>38792</v>
      </c>
      <c r="K107" s="75">
        <v>36</v>
      </c>
      <c r="L107" s="75">
        <v>-74.44</v>
      </c>
      <c r="M107" s="72">
        <v>428</v>
      </c>
      <c r="N107" s="44" t="s">
        <v>49</v>
      </c>
      <c r="O107" s="6" t="s">
        <v>228</v>
      </c>
      <c r="P107" s="25" t="s">
        <v>239</v>
      </c>
      <c r="Q107" s="6"/>
      <c r="R107" s="16"/>
    </row>
    <row r="108" spans="2:18" ht="12.75">
      <c r="B108" s="4">
        <v>105</v>
      </c>
      <c r="C108" s="4" t="s">
        <v>209</v>
      </c>
      <c r="D108" s="64" t="s">
        <v>253</v>
      </c>
      <c r="E108" s="74">
        <v>37639</v>
      </c>
      <c r="F108" s="72">
        <v>34.489333333333335</v>
      </c>
      <c r="G108" s="72">
        <v>-76.26766666666667</v>
      </c>
      <c r="H108" s="72">
        <v>209</v>
      </c>
      <c r="I108" s="32">
        <f>(LN(1-((H108*0.95)/318.85))/-0.093)-0.97</f>
        <v>9.510990857856418</v>
      </c>
      <c r="J108" s="74">
        <v>38878</v>
      </c>
      <c r="K108" s="75">
        <v>35.316</v>
      </c>
      <c r="L108" s="75">
        <v>15.2</v>
      </c>
      <c r="M108" s="72">
        <v>1241</v>
      </c>
      <c r="N108" s="44" t="s">
        <v>49</v>
      </c>
      <c r="O108" s="44">
        <v>1</v>
      </c>
      <c r="P108" s="6" t="s">
        <v>237</v>
      </c>
      <c r="Q108" s="6"/>
      <c r="R108" s="16"/>
    </row>
    <row r="109" spans="2:18" ht="12.75">
      <c r="B109" s="4">
        <v>106</v>
      </c>
      <c r="C109" s="4" t="s">
        <v>209</v>
      </c>
      <c r="D109" s="64" t="s">
        <v>254</v>
      </c>
      <c r="E109" s="74">
        <v>37639</v>
      </c>
      <c r="F109" s="72">
        <v>34.45615</v>
      </c>
      <c r="G109" s="72">
        <v>-76.28553333333333</v>
      </c>
      <c r="H109" s="72">
        <v>185</v>
      </c>
      <c r="I109" s="32">
        <f>(LN(1-((H109*0.95)/318.85))/-0.093)-0.97</f>
        <v>7.64480737848253</v>
      </c>
      <c r="J109" s="74">
        <v>38894</v>
      </c>
      <c r="K109" s="75">
        <v>35.316</v>
      </c>
      <c r="L109" s="75">
        <v>15.873</v>
      </c>
      <c r="M109" s="72">
        <v>1255</v>
      </c>
      <c r="N109" s="44" t="s">
        <v>49</v>
      </c>
      <c r="O109" s="44">
        <v>1</v>
      </c>
      <c r="P109" s="6" t="s">
        <v>237</v>
      </c>
      <c r="Q109" s="6"/>
      <c r="R109" s="16"/>
    </row>
    <row r="110" spans="2:17" ht="6" customHeight="1">
      <c r="B110" s="10"/>
      <c r="C110" s="13"/>
      <c r="D110" s="13"/>
      <c r="E110" s="13"/>
      <c r="F110" s="66"/>
      <c r="G110" s="66"/>
      <c r="H110" s="13"/>
      <c r="I110" s="13"/>
      <c r="J110" s="13"/>
      <c r="K110" s="66"/>
      <c r="L110" s="66"/>
      <c r="M110" s="13"/>
      <c r="N110" s="13"/>
      <c r="O110" s="13"/>
      <c r="P110" s="13"/>
      <c r="Q110" s="20"/>
    </row>
    <row r="111" spans="3:15" ht="12.75">
      <c r="C111" s="25"/>
      <c r="D111" s="30"/>
      <c r="E111" s="54"/>
      <c r="F111" s="47"/>
      <c r="G111" s="47"/>
      <c r="H111" s="44"/>
      <c r="I111" s="32"/>
      <c r="J111" s="54"/>
      <c r="K111" s="50"/>
      <c r="L111" s="50"/>
      <c r="M111" s="29"/>
      <c r="N111" s="44"/>
      <c r="O111" s="25"/>
    </row>
    <row r="112" spans="3:15" ht="12.75">
      <c r="C112" s="6"/>
      <c r="D112" s="7"/>
      <c r="E112" s="6"/>
      <c r="F112" s="68"/>
      <c r="G112" s="68"/>
      <c r="H112" s="6"/>
      <c r="I112" s="6"/>
      <c r="J112" s="8"/>
      <c r="K112" s="68"/>
      <c r="L112" s="68"/>
      <c r="M112" s="5"/>
      <c r="N112" s="6"/>
      <c r="O112" s="6"/>
    </row>
    <row r="113" spans="3:15" ht="12.75">
      <c r="C113" s="21" t="s">
        <v>250</v>
      </c>
      <c r="D113" s="23"/>
      <c r="E113" s="22"/>
      <c r="F113" s="69"/>
      <c r="G113" s="69"/>
      <c r="H113" s="22"/>
      <c r="I113" s="22"/>
      <c r="J113" s="22"/>
      <c r="K113" s="69"/>
      <c r="L113" s="69"/>
      <c r="M113" s="22"/>
      <c r="N113" s="22"/>
      <c r="O113" s="22"/>
    </row>
    <row r="114" spans="3:15" ht="12.75">
      <c r="C114" s="19" t="s">
        <v>251</v>
      </c>
      <c r="D114" s="23"/>
      <c r="E114" s="22"/>
      <c r="F114" s="69"/>
      <c r="G114" s="69"/>
      <c r="H114" s="22"/>
      <c r="I114" s="22"/>
      <c r="J114" s="22"/>
      <c r="K114" s="69"/>
      <c r="L114" s="69"/>
      <c r="M114" s="22"/>
      <c r="N114" s="22"/>
      <c r="O114" s="22"/>
    </row>
  </sheetData>
  <printOptions/>
  <pageMargins left="0.1" right="0.1" top="0.5" bottom="0.5" header="0.5" footer="0.5"/>
  <pageSetup fitToHeight="2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Walli</dc:creator>
  <cp:keywords/>
  <dc:description/>
  <cp:lastModifiedBy>Andreas Walli</cp:lastModifiedBy>
  <cp:lastPrinted>2009-03-10T14:42:59Z</cp:lastPrinted>
  <dcterms:created xsi:type="dcterms:W3CDTF">2003-12-30T23:51:18Z</dcterms:created>
  <dcterms:modified xsi:type="dcterms:W3CDTF">2009-03-10T14:43:10Z</dcterms:modified>
  <cp:category/>
  <cp:version/>
  <cp:contentType/>
  <cp:contentStatus/>
</cp:coreProperties>
</file>