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20" yWindow="15" windowWidth="10500" windowHeight="8625" tabRatio="770" firstSheet="8" activeTab="15"/>
  </bookViews>
  <sheets>
    <sheet name="CMR LEP 2000-2014" sheetId="1" r:id="rId1"/>
    <sheet name="Fig 1" sheetId="7" r:id="rId2"/>
    <sheet name="Fig 2" sheetId="6" r:id="rId3"/>
    <sheet name="Fig 3" sheetId="22" r:id="rId4"/>
    <sheet name="Fig 4" sheetId="25" r:id="rId5"/>
    <sheet name="2000 Lep Region" sheetId="3" r:id="rId6"/>
    <sheet name="2005 Lep Region" sheetId="8" r:id="rId7"/>
    <sheet name="2010 Lep Region" sheetId="9" r:id="rId8"/>
    <sheet name="2014 Lep Region" sheetId="10" r:id="rId9"/>
    <sheet name="Summary Lep Region" sheetId="11" r:id="rId10"/>
    <sheet name="2000 Lep HD" sheetId="12" r:id="rId11"/>
    <sheet name="2005 Lep HD" sheetId="13" r:id="rId12"/>
    <sheet name="2010 Lep HD" sheetId="14" r:id="rId13"/>
    <sheet name="2014 Lep HD" sheetId="15" r:id="rId14"/>
    <sheet name="Summary Lep Burden HD" sheetId="16" r:id="rId15"/>
    <sheet name="Sheet4" sheetId="24" r:id="rId16"/>
  </sheets>
  <definedNames>
    <definedName name="_xlnm.Print_Area" localSheetId="0">'CMR LEP 2000-2014'!$A$3:$AF$14</definedName>
  </definedNames>
  <calcPr calcId="125725"/>
</workbook>
</file>

<file path=xl/calcChain.xml><?xml version="1.0" encoding="utf-8"?>
<calcChain xmlns="http://schemas.openxmlformats.org/spreadsheetml/2006/main">
  <c r="K189" i="12"/>
  <c r="K188" i="13"/>
  <c r="N186" i="14"/>
  <c r="D190" i="16"/>
  <c r="E190"/>
  <c r="F190"/>
  <c r="D191"/>
  <c r="E191"/>
  <c r="F191"/>
  <c r="C190"/>
  <c r="C191"/>
  <c r="D189"/>
  <c r="E189"/>
  <c r="F189"/>
  <c r="C189"/>
  <c r="P186" i="15"/>
  <c r="P187"/>
  <c r="P188"/>
  <c r="P185"/>
  <c r="P180"/>
  <c r="P184"/>
  <c r="P182"/>
  <c r="P181"/>
  <c r="P162"/>
  <c r="P163"/>
  <c r="P155"/>
  <c r="P164"/>
  <c r="P160"/>
  <c r="P165"/>
  <c r="P159"/>
  <c r="P166"/>
  <c r="P158"/>
  <c r="P167"/>
  <c r="P153"/>
  <c r="P168"/>
  <c r="P169"/>
  <c r="P154"/>
  <c r="P170"/>
  <c r="P171"/>
  <c r="P172"/>
  <c r="P173"/>
  <c r="P150"/>
  <c r="P174"/>
  <c r="P175"/>
  <c r="P152"/>
  <c r="P176"/>
  <c r="P161"/>
  <c r="P177"/>
  <c r="P157"/>
  <c r="P178"/>
  <c r="P156"/>
  <c r="P179"/>
  <c r="P151"/>
  <c r="P136"/>
  <c r="P141"/>
  <c r="P142"/>
  <c r="P143"/>
  <c r="P144"/>
  <c r="P137"/>
  <c r="P145"/>
  <c r="P146"/>
  <c r="P140"/>
  <c r="P147"/>
  <c r="P139"/>
  <c r="P148"/>
  <c r="P149"/>
  <c r="P138"/>
  <c r="P112"/>
  <c r="P120"/>
  <c r="P111"/>
  <c r="P121"/>
  <c r="P118"/>
  <c r="P122"/>
  <c r="P115"/>
  <c r="P114"/>
  <c r="P123"/>
  <c r="P124"/>
  <c r="P125"/>
  <c r="P126"/>
  <c r="P127"/>
  <c r="P116"/>
  <c r="P119"/>
  <c r="P128"/>
  <c r="P129"/>
  <c r="P108"/>
  <c r="P130"/>
  <c r="P131"/>
  <c r="P109"/>
  <c r="P110"/>
  <c r="P132"/>
  <c r="P133"/>
  <c r="P134"/>
  <c r="P117"/>
  <c r="P135"/>
  <c r="P113"/>
  <c r="P93"/>
  <c r="P94"/>
  <c r="P95"/>
  <c r="P96"/>
  <c r="P91"/>
  <c r="P90"/>
  <c r="P97"/>
  <c r="P98"/>
  <c r="P85"/>
  <c r="P86"/>
  <c r="P87"/>
  <c r="P88"/>
  <c r="P89"/>
  <c r="P99"/>
  <c r="P100"/>
  <c r="P101"/>
  <c r="P102"/>
  <c r="P103"/>
  <c r="P104"/>
  <c r="P92"/>
  <c r="P105"/>
  <c r="P106"/>
  <c r="P107"/>
  <c r="P79"/>
  <c r="P81"/>
  <c r="P78"/>
  <c r="P82"/>
  <c r="P83"/>
  <c r="P84"/>
  <c r="P75"/>
  <c r="P74"/>
  <c r="P72"/>
  <c r="P77"/>
  <c r="P80"/>
  <c r="P70"/>
  <c r="P71"/>
  <c r="P73"/>
  <c r="P76"/>
  <c r="P53"/>
  <c r="P58"/>
  <c r="P59"/>
  <c r="P57"/>
  <c r="P60"/>
  <c r="P51"/>
  <c r="P52"/>
  <c r="P61"/>
  <c r="P62"/>
  <c r="P63"/>
  <c r="P56"/>
  <c r="P64"/>
  <c r="P65"/>
  <c r="P55"/>
  <c r="P54"/>
  <c r="P66"/>
  <c r="P67"/>
  <c r="P68"/>
  <c r="P69"/>
  <c r="P44"/>
  <c r="P46"/>
  <c r="P47"/>
  <c r="P48"/>
  <c r="P42"/>
  <c r="P43"/>
  <c r="P49"/>
  <c r="P41"/>
  <c r="P50"/>
  <c r="P45"/>
  <c r="P26"/>
  <c r="P31"/>
  <c r="P32"/>
  <c r="P29"/>
  <c r="P25"/>
  <c r="P33"/>
  <c r="P34"/>
  <c r="P35"/>
  <c r="P28"/>
  <c r="P36"/>
  <c r="P37"/>
  <c r="P27"/>
  <c r="P24"/>
  <c r="P30"/>
  <c r="P23"/>
  <c r="P38"/>
  <c r="P39"/>
  <c r="P40"/>
  <c r="P8"/>
  <c r="P9"/>
  <c r="P10"/>
  <c r="P11"/>
  <c r="P12"/>
  <c r="P5"/>
  <c r="P13"/>
  <c r="P14"/>
  <c r="P6"/>
  <c r="P15"/>
  <c r="P4"/>
  <c r="P3"/>
  <c r="P16"/>
  <c r="P17"/>
  <c r="P18"/>
  <c r="P19"/>
  <c r="P20"/>
  <c r="P7"/>
  <c r="P21"/>
  <c r="P22"/>
  <c r="P189"/>
  <c r="P183"/>
  <c r="T5" i="14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4"/>
  <c r="Q4" i="13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3"/>
  <c r="O3"/>
  <c r="Q6" i="12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5"/>
  <c r="S6" i="10"/>
  <c r="S7"/>
  <c r="S8"/>
  <c r="S9"/>
  <c r="S10"/>
  <c r="S11"/>
  <c r="S12"/>
  <c r="S13"/>
  <c r="S14"/>
  <c r="S15"/>
  <c r="S5"/>
  <c r="S5" i="9"/>
  <c r="S6"/>
  <c r="S7"/>
  <c r="S8"/>
  <c r="S9"/>
  <c r="S10"/>
  <c r="S11"/>
  <c r="S12"/>
  <c r="S13"/>
  <c r="S14"/>
  <c r="S4"/>
  <c r="S3" i="8"/>
  <c r="S4"/>
  <c r="S5"/>
  <c r="S6"/>
  <c r="S7"/>
  <c r="S8"/>
  <c r="S9"/>
  <c r="S10"/>
  <c r="S11"/>
  <c r="S12"/>
  <c r="S13"/>
  <c r="U5" i="3"/>
  <c r="U6"/>
  <c r="U7"/>
  <c r="U8"/>
  <c r="U9"/>
  <c r="U10"/>
  <c r="U11"/>
  <c r="U12"/>
  <c r="U13"/>
  <c r="U14"/>
  <c r="U4"/>
  <c r="S5" i="14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4"/>
  <c r="P4" i="13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51"/>
  <c r="P160"/>
  <c r="P163"/>
  <c r="P153"/>
  <c r="P154"/>
  <c r="P152"/>
  <c r="P157"/>
  <c r="P164"/>
  <c r="P159"/>
  <c r="P155"/>
  <c r="P162"/>
  <c r="P149"/>
  <c r="P150"/>
  <c r="P156"/>
  <c r="P161"/>
  <c r="P165"/>
  <c r="P166"/>
  <c r="P158"/>
  <c r="P167"/>
  <c r="P168"/>
  <c r="P169"/>
  <c r="P170"/>
  <c r="P173"/>
  <c r="P171"/>
  <c r="P172"/>
  <c r="P174"/>
  <c r="P175"/>
  <c r="P176"/>
  <c r="P177"/>
  <c r="P178"/>
  <c r="P179"/>
  <c r="P180"/>
  <c r="P181"/>
  <c r="P182"/>
  <c r="P183"/>
  <c r="P184"/>
  <c r="P185"/>
  <c r="P186"/>
  <c r="P187"/>
  <c r="P3"/>
  <c r="J5" i="12"/>
  <c r="K5"/>
  <c r="P7"/>
  <c r="P11"/>
  <c r="P9"/>
  <c r="P10"/>
  <c r="P6"/>
  <c r="P12"/>
  <c r="P8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4"/>
  <c r="P63"/>
  <c r="P65"/>
  <c r="P66"/>
  <c r="P67"/>
  <c r="P68"/>
  <c r="P69"/>
  <c r="P71"/>
  <c r="P70"/>
  <c r="P72"/>
  <c r="P73"/>
  <c r="P74"/>
  <c r="P75"/>
  <c r="P77"/>
  <c r="P76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5"/>
  <c r="P140"/>
  <c r="P141"/>
  <c r="P142"/>
  <c r="P143"/>
  <c r="P144"/>
  <c r="P146"/>
  <c r="P147"/>
  <c r="P148"/>
  <c r="P149"/>
  <c r="P152"/>
  <c r="P150"/>
  <c r="P151"/>
  <c r="P153"/>
  <c r="P154"/>
  <c r="P155"/>
  <c r="P156"/>
  <c r="P157"/>
  <c r="P158"/>
  <c r="P160"/>
  <c r="P161"/>
  <c r="P162"/>
  <c r="P163"/>
  <c r="P164"/>
  <c r="P165"/>
  <c r="P166"/>
  <c r="P167"/>
  <c r="P159"/>
  <c r="P168"/>
  <c r="P169"/>
  <c r="P170"/>
  <c r="P171"/>
  <c r="P174"/>
  <c r="P172"/>
  <c r="P173"/>
  <c r="P175"/>
  <c r="P176"/>
  <c r="P177"/>
  <c r="P178"/>
  <c r="P179"/>
  <c r="P180"/>
  <c r="P181"/>
  <c r="P182"/>
  <c r="P183"/>
  <c r="P184"/>
  <c r="P185"/>
  <c r="P186"/>
  <c r="P187"/>
  <c r="P188"/>
  <c r="P5"/>
  <c r="R6" i="10"/>
  <c r="R7"/>
  <c r="R8"/>
  <c r="R9"/>
  <c r="R10"/>
  <c r="R11"/>
  <c r="R12"/>
  <c r="R13"/>
  <c r="R14"/>
  <c r="R15"/>
  <c r="R5"/>
  <c r="R5" i="9"/>
  <c r="R6"/>
  <c r="R7"/>
  <c r="R8"/>
  <c r="R9"/>
  <c r="R10"/>
  <c r="R11"/>
  <c r="R12"/>
  <c r="R13"/>
  <c r="R14"/>
  <c r="R4"/>
  <c r="R4" i="8"/>
  <c r="R5"/>
  <c r="R6"/>
  <c r="R7"/>
  <c r="R8"/>
  <c r="R9"/>
  <c r="R10"/>
  <c r="R11"/>
  <c r="R12"/>
  <c r="R13"/>
  <c r="R3"/>
  <c r="O15" i="10"/>
  <c r="O89" i="15"/>
  <c r="N89"/>
  <c r="M89"/>
  <c r="L89"/>
  <c r="K89"/>
  <c r="J89"/>
  <c r="O88"/>
  <c r="N88"/>
  <c r="M88"/>
  <c r="L88"/>
  <c r="K88"/>
  <c r="J88"/>
  <c r="O87"/>
  <c r="N87"/>
  <c r="M87"/>
  <c r="L87"/>
  <c r="K87"/>
  <c r="J87"/>
  <c r="O86"/>
  <c r="N86"/>
  <c r="M86"/>
  <c r="L86"/>
  <c r="K86"/>
  <c r="J86"/>
  <c r="J181"/>
  <c r="K181"/>
  <c r="L181"/>
  <c r="M181"/>
  <c r="N181"/>
  <c r="O181"/>
  <c r="J182"/>
  <c r="K182"/>
  <c r="L182"/>
  <c r="M182"/>
  <c r="N182"/>
  <c r="O182"/>
  <c r="J184"/>
  <c r="K184"/>
  <c r="L184"/>
  <c r="M184"/>
  <c r="N184"/>
  <c r="O184"/>
  <c r="J183"/>
  <c r="K183"/>
  <c r="L183"/>
  <c r="M183"/>
  <c r="N183"/>
  <c r="O183"/>
  <c r="J185"/>
  <c r="K185"/>
  <c r="L185"/>
  <c r="M185"/>
  <c r="N185"/>
  <c r="O185"/>
  <c r="J188"/>
  <c r="K188"/>
  <c r="L188"/>
  <c r="M188"/>
  <c r="N188"/>
  <c r="O188"/>
  <c r="J186"/>
  <c r="K186"/>
  <c r="L186"/>
  <c r="M186"/>
  <c r="N186"/>
  <c r="O186"/>
  <c r="J187"/>
  <c r="K187"/>
  <c r="L187"/>
  <c r="M187"/>
  <c r="N187"/>
  <c r="O187"/>
  <c r="J150"/>
  <c r="K150"/>
  <c r="L150"/>
  <c r="M150"/>
  <c r="N150"/>
  <c r="O150"/>
  <c r="J153"/>
  <c r="K153"/>
  <c r="L153"/>
  <c r="M153"/>
  <c r="N153"/>
  <c r="O153"/>
  <c r="J152"/>
  <c r="K152"/>
  <c r="L152"/>
  <c r="M152"/>
  <c r="N152"/>
  <c r="O152"/>
  <c r="J174"/>
  <c r="K174"/>
  <c r="L174"/>
  <c r="M174"/>
  <c r="N174"/>
  <c r="O174"/>
  <c r="J155"/>
  <c r="K155"/>
  <c r="L155"/>
  <c r="M155"/>
  <c r="N155"/>
  <c r="O155"/>
  <c r="J171"/>
  <c r="K171"/>
  <c r="L171"/>
  <c r="M171"/>
  <c r="N171"/>
  <c r="O171"/>
  <c r="J154"/>
  <c r="K154"/>
  <c r="L154"/>
  <c r="M154"/>
  <c r="N154"/>
  <c r="O154"/>
  <c r="J166"/>
  <c r="K166"/>
  <c r="L166"/>
  <c r="M166"/>
  <c r="N166"/>
  <c r="O166"/>
  <c r="J151"/>
  <c r="K151"/>
  <c r="L151"/>
  <c r="M151"/>
  <c r="N151"/>
  <c r="O151"/>
  <c r="J156"/>
  <c r="K156"/>
  <c r="L156"/>
  <c r="M156"/>
  <c r="N156"/>
  <c r="O156"/>
  <c r="J157"/>
  <c r="K157"/>
  <c r="L157"/>
  <c r="M157"/>
  <c r="N157"/>
  <c r="O157"/>
  <c r="J159"/>
  <c r="K159"/>
  <c r="L159"/>
  <c r="M159"/>
  <c r="N159"/>
  <c r="O159"/>
  <c r="J158"/>
  <c r="K158"/>
  <c r="L158"/>
  <c r="M158"/>
  <c r="N158"/>
  <c r="O158"/>
  <c r="J160"/>
  <c r="K160"/>
  <c r="L160"/>
  <c r="M160"/>
  <c r="N160"/>
  <c r="O160"/>
  <c r="J161"/>
  <c r="K161"/>
  <c r="L161"/>
  <c r="M161"/>
  <c r="N161"/>
  <c r="O161"/>
  <c r="J162"/>
  <c r="K162"/>
  <c r="L162"/>
  <c r="M162"/>
  <c r="N162"/>
  <c r="O162"/>
  <c r="J163"/>
  <c r="K163"/>
  <c r="L163"/>
  <c r="M163"/>
  <c r="N163"/>
  <c r="O163"/>
  <c r="J164"/>
  <c r="K164"/>
  <c r="L164"/>
  <c r="M164"/>
  <c r="N164"/>
  <c r="O164"/>
  <c r="J165"/>
  <c r="K165"/>
  <c r="L165"/>
  <c r="M165"/>
  <c r="N165"/>
  <c r="O165"/>
  <c r="J167"/>
  <c r="K167"/>
  <c r="L167"/>
  <c r="M167"/>
  <c r="N167"/>
  <c r="O167"/>
  <c r="J168"/>
  <c r="K168"/>
  <c r="L168"/>
  <c r="M168"/>
  <c r="N168"/>
  <c r="O168"/>
  <c r="J169"/>
  <c r="K169"/>
  <c r="L169"/>
  <c r="M169"/>
  <c r="N169"/>
  <c r="O169"/>
  <c r="J170"/>
  <c r="K170"/>
  <c r="L170"/>
  <c r="M170"/>
  <c r="N170"/>
  <c r="O170"/>
  <c r="J172"/>
  <c r="K172"/>
  <c r="L172"/>
  <c r="M172"/>
  <c r="N172"/>
  <c r="O172"/>
  <c r="J173"/>
  <c r="K173"/>
  <c r="L173"/>
  <c r="M173"/>
  <c r="N173"/>
  <c r="O173"/>
  <c r="J175"/>
  <c r="K175"/>
  <c r="L175"/>
  <c r="M175"/>
  <c r="N175"/>
  <c r="O175"/>
  <c r="J176"/>
  <c r="K176"/>
  <c r="L176"/>
  <c r="M176"/>
  <c r="N176"/>
  <c r="O176"/>
  <c r="J177"/>
  <c r="K177"/>
  <c r="L177"/>
  <c r="M177"/>
  <c r="N177"/>
  <c r="O177"/>
  <c r="J178"/>
  <c r="K178"/>
  <c r="L178"/>
  <c r="M178"/>
  <c r="N178"/>
  <c r="O178"/>
  <c r="J179"/>
  <c r="K179"/>
  <c r="L179"/>
  <c r="M179"/>
  <c r="N179"/>
  <c r="O179"/>
  <c r="J136"/>
  <c r="K136"/>
  <c r="L136"/>
  <c r="M136"/>
  <c r="N136"/>
  <c r="O136"/>
  <c r="J139"/>
  <c r="K139"/>
  <c r="L139"/>
  <c r="M139"/>
  <c r="N139"/>
  <c r="O139"/>
  <c r="J137"/>
  <c r="K137"/>
  <c r="L137"/>
  <c r="M137"/>
  <c r="N137"/>
  <c r="O137"/>
  <c r="J138"/>
  <c r="K138"/>
  <c r="L138"/>
  <c r="M138"/>
  <c r="N138"/>
  <c r="O138"/>
  <c r="J140"/>
  <c r="K140"/>
  <c r="L140"/>
  <c r="M140"/>
  <c r="N140"/>
  <c r="O140"/>
  <c r="J141"/>
  <c r="K141"/>
  <c r="L141"/>
  <c r="M141"/>
  <c r="N141"/>
  <c r="O141"/>
  <c r="J142"/>
  <c r="K142"/>
  <c r="L142"/>
  <c r="M142"/>
  <c r="N142"/>
  <c r="O142"/>
  <c r="J143"/>
  <c r="K143"/>
  <c r="L143"/>
  <c r="M143"/>
  <c r="N143"/>
  <c r="O143"/>
  <c r="J144"/>
  <c r="K144"/>
  <c r="L144"/>
  <c r="M144"/>
  <c r="N144"/>
  <c r="O144"/>
  <c r="J145"/>
  <c r="K145"/>
  <c r="L145"/>
  <c r="M145"/>
  <c r="N145"/>
  <c r="O145"/>
  <c r="J146"/>
  <c r="K146"/>
  <c r="L146"/>
  <c r="M146"/>
  <c r="N146"/>
  <c r="O146"/>
  <c r="J147"/>
  <c r="K147"/>
  <c r="L147"/>
  <c r="M147"/>
  <c r="N147"/>
  <c r="O147"/>
  <c r="J148"/>
  <c r="K148"/>
  <c r="L148"/>
  <c r="M148"/>
  <c r="N148"/>
  <c r="O148"/>
  <c r="J149"/>
  <c r="K149"/>
  <c r="L149"/>
  <c r="M149"/>
  <c r="N149"/>
  <c r="O149"/>
  <c r="J108"/>
  <c r="K108"/>
  <c r="L108"/>
  <c r="M108"/>
  <c r="N108"/>
  <c r="O108"/>
  <c r="J109"/>
  <c r="K109"/>
  <c r="L109"/>
  <c r="M109"/>
  <c r="N109"/>
  <c r="O109"/>
  <c r="J112"/>
  <c r="K112"/>
  <c r="L112"/>
  <c r="M112"/>
  <c r="N112"/>
  <c r="O112"/>
  <c r="J110"/>
  <c r="K110"/>
  <c r="L110"/>
  <c r="M110"/>
  <c r="N110"/>
  <c r="O110"/>
  <c r="J111"/>
  <c r="K111"/>
  <c r="L111"/>
  <c r="M111"/>
  <c r="N111"/>
  <c r="O111"/>
  <c r="J116"/>
  <c r="K116"/>
  <c r="L116"/>
  <c r="M116"/>
  <c r="N116"/>
  <c r="O116"/>
  <c r="J120"/>
  <c r="K120"/>
  <c r="L120"/>
  <c r="M120"/>
  <c r="N120"/>
  <c r="O120"/>
  <c r="J130"/>
  <c r="K130"/>
  <c r="L130"/>
  <c r="M130"/>
  <c r="N130"/>
  <c r="O130"/>
  <c r="J113"/>
  <c r="K113"/>
  <c r="L113"/>
  <c r="M113"/>
  <c r="N113"/>
  <c r="O113"/>
  <c r="J126"/>
  <c r="K126"/>
  <c r="L126"/>
  <c r="M126"/>
  <c r="N126"/>
  <c r="O126"/>
  <c r="J114"/>
  <c r="K114"/>
  <c r="L114"/>
  <c r="M114"/>
  <c r="N114"/>
  <c r="O114"/>
  <c r="J115"/>
  <c r="K115"/>
  <c r="L115"/>
  <c r="M115"/>
  <c r="N115"/>
  <c r="O115"/>
  <c r="J117"/>
  <c r="K117"/>
  <c r="L117"/>
  <c r="M117"/>
  <c r="N117"/>
  <c r="O117"/>
  <c r="J118"/>
  <c r="K118"/>
  <c r="L118"/>
  <c r="M118"/>
  <c r="N118"/>
  <c r="O118"/>
  <c r="J119"/>
  <c r="K119"/>
  <c r="L119"/>
  <c r="M119"/>
  <c r="N119"/>
  <c r="O119"/>
  <c r="J124"/>
  <c r="K124"/>
  <c r="L124"/>
  <c r="M124"/>
  <c r="N124"/>
  <c r="O124"/>
  <c r="J128"/>
  <c r="K128"/>
  <c r="L128"/>
  <c r="M128"/>
  <c r="N128"/>
  <c r="O128"/>
  <c r="J121"/>
  <c r="K121"/>
  <c r="L121"/>
  <c r="M121"/>
  <c r="N121"/>
  <c r="O121"/>
  <c r="J122"/>
  <c r="K122"/>
  <c r="L122"/>
  <c r="M122"/>
  <c r="N122"/>
  <c r="O122"/>
  <c r="J123"/>
  <c r="K123"/>
  <c r="L123"/>
  <c r="M123"/>
  <c r="N123"/>
  <c r="O123"/>
  <c r="J125"/>
  <c r="K125"/>
  <c r="L125"/>
  <c r="M125"/>
  <c r="N125"/>
  <c r="O125"/>
  <c r="J127"/>
  <c r="K127"/>
  <c r="L127"/>
  <c r="M127"/>
  <c r="N127"/>
  <c r="O127"/>
  <c r="J129"/>
  <c r="K129"/>
  <c r="L129"/>
  <c r="M129"/>
  <c r="N129"/>
  <c r="O129"/>
  <c r="J131"/>
  <c r="K131"/>
  <c r="L131"/>
  <c r="M131"/>
  <c r="N131"/>
  <c r="O131"/>
  <c r="J132"/>
  <c r="K132"/>
  <c r="L132"/>
  <c r="M132"/>
  <c r="N132"/>
  <c r="O132"/>
  <c r="J133"/>
  <c r="K133"/>
  <c r="L133"/>
  <c r="M133"/>
  <c r="N133"/>
  <c r="O133"/>
  <c r="J134"/>
  <c r="K134"/>
  <c r="L134"/>
  <c r="M134"/>
  <c r="N134"/>
  <c r="O134"/>
  <c r="J135"/>
  <c r="K135"/>
  <c r="L135"/>
  <c r="M135"/>
  <c r="N135"/>
  <c r="O135"/>
  <c r="J85"/>
  <c r="K85"/>
  <c r="K190" s="1"/>
  <c r="L85"/>
  <c r="M85"/>
  <c r="N85"/>
  <c r="O85"/>
  <c r="J90"/>
  <c r="K90"/>
  <c r="L90"/>
  <c r="M90"/>
  <c r="N90"/>
  <c r="O90"/>
  <c r="J91"/>
  <c r="K91"/>
  <c r="L91"/>
  <c r="M91"/>
  <c r="N91"/>
  <c r="O91"/>
  <c r="J92"/>
  <c r="K92"/>
  <c r="L92"/>
  <c r="M92"/>
  <c r="N92"/>
  <c r="O92"/>
  <c r="J93"/>
  <c r="K93"/>
  <c r="L93"/>
  <c r="M93"/>
  <c r="N93"/>
  <c r="O93"/>
  <c r="J94"/>
  <c r="K94"/>
  <c r="L94"/>
  <c r="M94"/>
  <c r="N94"/>
  <c r="O94"/>
  <c r="J95"/>
  <c r="K95"/>
  <c r="L95"/>
  <c r="M95"/>
  <c r="N95"/>
  <c r="O95"/>
  <c r="J96"/>
  <c r="K96"/>
  <c r="L96"/>
  <c r="M96"/>
  <c r="N96"/>
  <c r="O96"/>
  <c r="J97"/>
  <c r="K97"/>
  <c r="L97"/>
  <c r="M97"/>
  <c r="N97"/>
  <c r="O97"/>
  <c r="J98"/>
  <c r="K98"/>
  <c r="L98"/>
  <c r="M98"/>
  <c r="N98"/>
  <c r="O98"/>
  <c r="J99"/>
  <c r="K99"/>
  <c r="L99"/>
  <c r="M99"/>
  <c r="N99"/>
  <c r="O99"/>
  <c r="J100"/>
  <c r="K100"/>
  <c r="L100"/>
  <c r="M100"/>
  <c r="N100"/>
  <c r="O100"/>
  <c r="J101"/>
  <c r="K101"/>
  <c r="L101"/>
  <c r="M101"/>
  <c r="N101"/>
  <c r="O101"/>
  <c r="J102"/>
  <c r="K102"/>
  <c r="L102"/>
  <c r="M102"/>
  <c r="N102"/>
  <c r="O102"/>
  <c r="J103"/>
  <c r="K103"/>
  <c r="L103"/>
  <c r="M103"/>
  <c r="N103"/>
  <c r="O103"/>
  <c r="J104"/>
  <c r="K104"/>
  <c r="L104"/>
  <c r="M104"/>
  <c r="N104"/>
  <c r="O104"/>
  <c r="J105"/>
  <c r="K105"/>
  <c r="L105"/>
  <c r="M105"/>
  <c r="N105"/>
  <c r="O105"/>
  <c r="J106"/>
  <c r="K106"/>
  <c r="L106"/>
  <c r="M106"/>
  <c r="N106"/>
  <c r="O106"/>
  <c r="J107"/>
  <c r="K107"/>
  <c r="L107"/>
  <c r="M107"/>
  <c r="N107"/>
  <c r="O107"/>
  <c r="J70"/>
  <c r="K70"/>
  <c r="L70"/>
  <c r="M70"/>
  <c r="N70"/>
  <c r="O70"/>
  <c r="J71"/>
  <c r="K71"/>
  <c r="L71"/>
  <c r="M71"/>
  <c r="N71"/>
  <c r="O71"/>
  <c r="J76"/>
  <c r="K76"/>
  <c r="L76"/>
  <c r="M76"/>
  <c r="N76"/>
  <c r="O76"/>
  <c r="J72"/>
  <c r="K72"/>
  <c r="L72"/>
  <c r="M72"/>
  <c r="N72"/>
  <c r="O72"/>
  <c r="J73"/>
  <c r="K73"/>
  <c r="L73"/>
  <c r="M73"/>
  <c r="N73"/>
  <c r="O73"/>
  <c r="J75"/>
  <c r="K75"/>
  <c r="L75"/>
  <c r="M75"/>
  <c r="N75"/>
  <c r="O75"/>
  <c r="J74"/>
  <c r="K74"/>
  <c r="L74"/>
  <c r="M74"/>
  <c r="N74"/>
  <c r="O74"/>
  <c r="J78"/>
  <c r="K78"/>
  <c r="L78"/>
  <c r="M78"/>
  <c r="N78"/>
  <c r="O78"/>
  <c r="J77"/>
  <c r="K77"/>
  <c r="L77"/>
  <c r="M77"/>
  <c r="N77"/>
  <c r="O77"/>
  <c r="J79"/>
  <c r="K79"/>
  <c r="L79"/>
  <c r="M79"/>
  <c r="N79"/>
  <c r="O79"/>
  <c r="J80"/>
  <c r="K80"/>
  <c r="L80"/>
  <c r="M80"/>
  <c r="N80"/>
  <c r="O80"/>
  <c r="J81"/>
  <c r="K81"/>
  <c r="L81"/>
  <c r="M81"/>
  <c r="N81"/>
  <c r="O81"/>
  <c r="J82"/>
  <c r="K82"/>
  <c r="L82"/>
  <c r="M82"/>
  <c r="N82"/>
  <c r="O82"/>
  <c r="J83"/>
  <c r="K83"/>
  <c r="L83"/>
  <c r="M83"/>
  <c r="N83"/>
  <c r="O83"/>
  <c r="J84"/>
  <c r="K84"/>
  <c r="L84"/>
  <c r="M84"/>
  <c r="N84"/>
  <c r="O84"/>
  <c r="J51"/>
  <c r="K51"/>
  <c r="L51"/>
  <c r="M51"/>
  <c r="N51"/>
  <c r="O51"/>
  <c r="J52"/>
  <c r="K52"/>
  <c r="L52"/>
  <c r="M52"/>
  <c r="N52"/>
  <c r="O52"/>
  <c r="J53"/>
  <c r="K53"/>
  <c r="L53"/>
  <c r="M53"/>
  <c r="N53"/>
  <c r="O53"/>
  <c r="J54"/>
  <c r="K54"/>
  <c r="L54"/>
  <c r="M54"/>
  <c r="N54"/>
  <c r="O54"/>
  <c r="J55"/>
  <c r="K55"/>
  <c r="L55"/>
  <c r="M55"/>
  <c r="N55"/>
  <c r="O55"/>
  <c r="J56"/>
  <c r="K56"/>
  <c r="L56"/>
  <c r="M56"/>
  <c r="N56"/>
  <c r="O56"/>
  <c r="J57"/>
  <c r="K57"/>
  <c r="L57"/>
  <c r="M57"/>
  <c r="N57"/>
  <c r="O57"/>
  <c r="J58"/>
  <c r="K58"/>
  <c r="L58"/>
  <c r="M58"/>
  <c r="N58"/>
  <c r="O58"/>
  <c r="J59"/>
  <c r="K59"/>
  <c r="L59"/>
  <c r="M59"/>
  <c r="N59"/>
  <c r="O59"/>
  <c r="J60"/>
  <c r="K60"/>
  <c r="L60"/>
  <c r="M60"/>
  <c r="N60"/>
  <c r="O60"/>
  <c r="J61"/>
  <c r="K61"/>
  <c r="L61"/>
  <c r="M61"/>
  <c r="N61"/>
  <c r="O61"/>
  <c r="J62"/>
  <c r="K62"/>
  <c r="L62"/>
  <c r="M62"/>
  <c r="N62"/>
  <c r="O62"/>
  <c r="J63"/>
  <c r="K63"/>
  <c r="L63"/>
  <c r="M63"/>
  <c r="N63"/>
  <c r="O63"/>
  <c r="J64"/>
  <c r="K64"/>
  <c r="L64"/>
  <c r="M64"/>
  <c r="N64"/>
  <c r="O64"/>
  <c r="J65"/>
  <c r="K65"/>
  <c r="L65"/>
  <c r="M65"/>
  <c r="N65"/>
  <c r="O65"/>
  <c r="J66"/>
  <c r="K66"/>
  <c r="L66"/>
  <c r="M66"/>
  <c r="N66"/>
  <c r="O66"/>
  <c r="J67"/>
  <c r="K67"/>
  <c r="L67"/>
  <c r="M67"/>
  <c r="N67"/>
  <c r="O67"/>
  <c r="J68"/>
  <c r="K68"/>
  <c r="L68"/>
  <c r="M68"/>
  <c r="N68"/>
  <c r="O68"/>
  <c r="J69"/>
  <c r="K69"/>
  <c r="L69"/>
  <c r="M69"/>
  <c r="N69"/>
  <c r="O69"/>
  <c r="J41"/>
  <c r="K41"/>
  <c r="L41"/>
  <c r="M41"/>
  <c r="N41"/>
  <c r="O41"/>
  <c r="J42"/>
  <c r="K42"/>
  <c r="L42"/>
  <c r="M42"/>
  <c r="N42"/>
  <c r="O42"/>
  <c r="J44"/>
  <c r="K44"/>
  <c r="L44"/>
  <c r="M44"/>
  <c r="N44"/>
  <c r="O44"/>
  <c r="J46"/>
  <c r="K46"/>
  <c r="L46"/>
  <c r="M46"/>
  <c r="N46"/>
  <c r="O46"/>
  <c r="J45"/>
  <c r="K45"/>
  <c r="L45"/>
  <c r="M45"/>
  <c r="N45"/>
  <c r="O45"/>
  <c r="J43"/>
  <c r="K43"/>
  <c r="L43"/>
  <c r="M43"/>
  <c r="N43"/>
  <c r="O43"/>
  <c r="J48"/>
  <c r="K48"/>
  <c r="L48"/>
  <c r="M48"/>
  <c r="N48"/>
  <c r="O48"/>
  <c r="J47"/>
  <c r="K47"/>
  <c r="L47"/>
  <c r="M47"/>
  <c r="N47"/>
  <c r="O47"/>
  <c r="J49"/>
  <c r="K49"/>
  <c r="L49"/>
  <c r="M49"/>
  <c r="N49"/>
  <c r="O49"/>
  <c r="J50"/>
  <c r="K50"/>
  <c r="L50"/>
  <c r="M50"/>
  <c r="N50"/>
  <c r="O50"/>
  <c r="J23"/>
  <c r="K23"/>
  <c r="L23"/>
  <c r="M23"/>
  <c r="N23"/>
  <c r="O23"/>
  <c r="J24"/>
  <c r="K24"/>
  <c r="L24"/>
  <c r="M24"/>
  <c r="N24"/>
  <c r="O24"/>
  <c r="J27"/>
  <c r="K27"/>
  <c r="L27"/>
  <c r="M27"/>
  <c r="N27"/>
  <c r="O27"/>
  <c r="J25"/>
  <c r="K25"/>
  <c r="L25"/>
  <c r="M25"/>
  <c r="N25"/>
  <c r="O25"/>
  <c r="J26"/>
  <c r="K26"/>
  <c r="L26"/>
  <c r="M26"/>
  <c r="N26"/>
  <c r="O26"/>
  <c r="J28"/>
  <c r="K28"/>
  <c r="L28"/>
  <c r="M28"/>
  <c r="N28"/>
  <c r="O28"/>
  <c r="J29"/>
  <c r="K29"/>
  <c r="L29"/>
  <c r="M29"/>
  <c r="N29"/>
  <c r="O29"/>
  <c r="J32"/>
  <c r="K32"/>
  <c r="L32"/>
  <c r="M32"/>
  <c r="N32"/>
  <c r="O32"/>
  <c r="J30"/>
  <c r="K30"/>
  <c r="L30"/>
  <c r="M30"/>
  <c r="N30"/>
  <c r="O30"/>
  <c r="J34"/>
  <c r="K34"/>
  <c r="L34"/>
  <c r="M34"/>
  <c r="N34"/>
  <c r="O34"/>
  <c r="J37"/>
  <c r="K37"/>
  <c r="L37"/>
  <c r="M37"/>
  <c r="N37"/>
  <c r="O37"/>
  <c r="J38"/>
  <c r="K38"/>
  <c r="L38"/>
  <c r="M38"/>
  <c r="N38"/>
  <c r="O38"/>
  <c r="J36"/>
  <c r="K36"/>
  <c r="L36"/>
  <c r="M36"/>
  <c r="N36"/>
  <c r="O36"/>
  <c r="J31"/>
  <c r="K31"/>
  <c r="L31"/>
  <c r="M31"/>
  <c r="N31"/>
  <c r="O31"/>
  <c r="J33"/>
  <c r="K33"/>
  <c r="L33"/>
  <c r="M33"/>
  <c r="N33"/>
  <c r="O33"/>
  <c r="J35"/>
  <c r="K35"/>
  <c r="L35"/>
  <c r="M35"/>
  <c r="N35"/>
  <c r="O35"/>
  <c r="J39"/>
  <c r="K39"/>
  <c r="L39"/>
  <c r="M39"/>
  <c r="N39"/>
  <c r="O39"/>
  <c r="J40"/>
  <c r="K40"/>
  <c r="L40"/>
  <c r="M40"/>
  <c r="N40"/>
  <c r="O40"/>
  <c r="J3"/>
  <c r="K3"/>
  <c r="L3"/>
  <c r="M3"/>
  <c r="N3"/>
  <c r="O3"/>
  <c r="J4"/>
  <c r="K4"/>
  <c r="L4"/>
  <c r="M4"/>
  <c r="N4"/>
  <c r="O4"/>
  <c r="J6"/>
  <c r="K6"/>
  <c r="L6"/>
  <c r="M6"/>
  <c r="N6"/>
  <c r="O6"/>
  <c r="J5"/>
  <c r="K5"/>
  <c r="L5"/>
  <c r="M5"/>
  <c r="N5"/>
  <c r="O5"/>
  <c r="J7"/>
  <c r="K7"/>
  <c r="L7"/>
  <c r="M7"/>
  <c r="N7"/>
  <c r="O7"/>
  <c r="J9"/>
  <c r="K9"/>
  <c r="L9"/>
  <c r="M9"/>
  <c r="N9"/>
  <c r="O9"/>
  <c r="J12"/>
  <c r="K12"/>
  <c r="L12"/>
  <c r="M12"/>
  <c r="N12"/>
  <c r="O12"/>
  <c r="J15"/>
  <c r="K15"/>
  <c r="L15"/>
  <c r="M15"/>
  <c r="N15"/>
  <c r="O15"/>
  <c r="J8"/>
  <c r="K8"/>
  <c r="L8"/>
  <c r="M8"/>
  <c r="N8"/>
  <c r="O8"/>
  <c r="J10"/>
  <c r="K10"/>
  <c r="L10"/>
  <c r="M10"/>
  <c r="N10"/>
  <c r="O10"/>
  <c r="J11"/>
  <c r="K11"/>
  <c r="L11"/>
  <c r="M11"/>
  <c r="N11"/>
  <c r="O11"/>
  <c r="J13"/>
  <c r="K13"/>
  <c r="L13"/>
  <c r="M13"/>
  <c r="N13"/>
  <c r="O13"/>
  <c r="J14"/>
  <c r="K14"/>
  <c r="L14"/>
  <c r="M14"/>
  <c r="N14"/>
  <c r="O14"/>
  <c r="J16"/>
  <c r="K16"/>
  <c r="L16"/>
  <c r="M16"/>
  <c r="N16"/>
  <c r="O16"/>
  <c r="J17"/>
  <c r="K17"/>
  <c r="L17"/>
  <c r="M17"/>
  <c r="N17"/>
  <c r="O17"/>
  <c r="J18"/>
  <c r="K18"/>
  <c r="L18"/>
  <c r="M18"/>
  <c r="N18"/>
  <c r="O18"/>
  <c r="J19"/>
  <c r="K19"/>
  <c r="L19"/>
  <c r="M19"/>
  <c r="N19"/>
  <c r="O19"/>
  <c r="J20"/>
  <c r="K20"/>
  <c r="L20"/>
  <c r="M20"/>
  <c r="N20"/>
  <c r="O20"/>
  <c r="J21"/>
  <c r="K21"/>
  <c r="L21"/>
  <c r="M21"/>
  <c r="N21"/>
  <c r="O21"/>
  <c r="J22"/>
  <c r="K22"/>
  <c r="L22"/>
  <c r="M22"/>
  <c r="N22"/>
  <c r="O22"/>
  <c r="J189"/>
  <c r="K189"/>
  <c r="L189"/>
  <c r="M189"/>
  <c r="N189"/>
  <c r="O189"/>
  <c r="O180"/>
  <c r="M180"/>
  <c r="N180"/>
  <c r="L180"/>
  <c r="K180"/>
  <c r="J180"/>
  <c r="G19" i="1"/>
  <c r="R145" i="14" l="1"/>
  <c r="Q145"/>
  <c r="P145"/>
  <c r="O145"/>
  <c r="N145"/>
  <c r="M145"/>
  <c r="M5"/>
  <c r="N5"/>
  <c r="O5"/>
  <c r="P5"/>
  <c r="Q5"/>
  <c r="R5"/>
  <c r="M6"/>
  <c r="N6"/>
  <c r="O6"/>
  <c r="P6"/>
  <c r="Q6"/>
  <c r="R6"/>
  <c r="M7"/>
  <c r="N7"/>
  <c r="O7"/>
  <c r="P7"/>
  <c r="Q7"/>
  <c r="R7"/>
  <c r="M8"/>
  <c r="N8"/>
  <c r="O8"/>
  <c r="P8"/>
  <c r="Q8"/>
  <c r="R8"/>
  <c r="M9"/>
  <c r="N9"/>
  <c r="O9"/>
  <c r="P9"/>
  <c r="Q9"/>
  <c r="R9"/>
  <c r="M10"/>
  <c r="N10"/>
  <c r="O10"/>
  <c r="P10"/>
  <c r="Q10"/>
  <c r="R10"/>
  <c r="M11"/>
  <c r="N11"/>
  <c r="O11"/>
  <c r="P11"/>
  <c r="Q11"/>
  <c r="R11"/>
  <c r="M12"/>
  <c r="N12"/>
  <c r="O12"/>
  <c r="P12"/>
  <c r="Q12"/>
  <c r="R12"/>
  <c r="M13"/>
  <c r="N13"/>
  <c r="O13"/>
  <c r="P13"/>
  <c r="Q13"/>
  <c r="R13"/>
  <c r="M14"/>
  <c r="N14"/>
  <c r="O14"/>
  <c r="P14"/>
  <c r="Q14"/>
  <c r="R14"/>
  <c r="M15"/>
  <c r="N15"/>
  <c r="O15"/>
  <c r="P15"/>
  <c r="Q15"/>
  <c r="R15"/>
  <c r="M16"/>
  <c r="N16"/>
  <c r="O16"/>
  <c r="P16"/>
  <c r="Q16"/>
  <c r="R16"/>
  <c r="M17"/>
  <c r="N17"/>
  <c r="O17"/>
  <c r="P17"/>
  <c r="Q17"/>
  <c r="R17"/>
  <c r="M18"/>
  <c r="N18"/>
  <c r="O18"/>
  <c r="P18"/>
  <c r="Q18"/>
  <c r="R18"/>
  <c r="M19"/>
  <c r="N19"/>
  <c r="O19"/>
  <c r="P19"/>
  <c r="Q19"/>
  <c r="R19"/>
  <c r="M20"/>
  <c r="N20"/>
  <c r="O20"/>
  <c r="P20"/>
  <c r="Q20"/>
  <c r="R20"/>
  <c r="M21"/>
  <c r="N21"/>
  <c r="O21"/>
  <c r="P21"/>
  <c r="Q21"/>
  <c r="R21"/>
  <c r="M22"/>
  <c r="N22"/>
  <c r="O22"/>
  <c r="P22"/>
  <c r="Q22"/>
  <c r="R22"/>
  <c r="M23"/>
  <c r="N23"/>
  <c r="O23"/>
  <c r="P23"/>
  <c r="Q23"/>
  <c r="R23"/>
  <c r="M24"/>
  <c r="N24"/>
  <c r="O24"/>
  <c r="P24"/>
  <c r="Q24"/>
  <c r="R24"/>
  <c r="M25"/>
  <c r="N25"/>
  <c r="O25"/>
  <c r="P25"/>
  <c r="Q25"/>
  <c r="R25"/>
  <c r="M26"/>
  <c r="N26"/>
  <c r="O26"/>
  <c r="P26"/>
  <c r="Q26"/>
  <c r="R26"/>
  <c r="M27"/>
  <c r="N27"/>
  <c r="O27"/>
  <c r="P27"/>
  <c r="Q27"/>
  <c r="R27"/>
  <c r="M28"/>
  <c r="N28"/>
  <c r="O28"/>
  <c r="P28"/>
  <c r="Q28"/>
  <c r="R28"/>
  <c r="M29"/>
  <c r="N29"/>
  <c r="O29"/>
  <c r="P29"/>
  <c r="Q29"/>
  <c r="R29"/>
  <c r="M30"/>
  <c r="N30"/>
  <c r="O30"/>
  <c r="P30"/>
  <c r="Q30"/>
  <c r="R30"/>
  <c r="M31"/>
  <c r="N31"/>
  <c r="O31"/>
  <c r="P31"/>
  <c r="Q31"/>
  <c r="R31"/>
  <c r="M32"/>
  <c r="N32"/>
  <c r="O32"/>
  <c r="P32"/>
  <c r="Q32"/>
  <c r="R32"/>
  <c r="M33"/>
  <c r="N33"/>
  <c r="O33"/>
  <c r="P33"/>
  <c r="Q33"/>
  <c r="R33"/>
  <c r="M34"/>
  <c r="N34"/>
  <c r="O34"/>
  <c r="P34"/>
  <c r="Q34"/>
  <c r="R34"/>
  <c r="M35"/>
  <c r="N35"/>
  <c r="O35"/>
  <c r="P35"/>
  <c r="Q35"/>
  <c r="R35"/>
  <c r="M36"/>
  <c r="N36"/>
  <c r="O36"/>
  <c r="P36"/>
  <c r="Q36"/>
  <c r="R36"/>
  <c r="M37"/>
  <c r="N37"/>
  <c r="O37"/>
  <c r="P37"/>
  <c r="Q37"/>
  <c r="R37"/>
  <c r="M38"/>
  <c r="N38"/>
  <c r="O38"/>
  <c r="P38"/>
  <c r="Q38"/>
  <c r="R38"/>
  <c r="M39"/>
  <c r="N39"/>
  <c r="O39"/>
  <c r="P39"/>
  <c r="Q39"/>
  <c r="R39"/>
  <c r="M40"/>
  <c r="N40"/>
  <c r="O40"/>
  <c r="P40"/>
  <c r="Q40"/>
  <c r="R40"/>
  <c r="M41"/>
  <c r="N41"/>
  <c r="O41"/>
  <c r="P41"/>
  <c r="Q41"/>
  <c r="R41"/>
  <c r="M42"/>
  <c r="N42"/>
  <c r="O42"/>
  <c r="P42"/>
  <c r="Q42"/>
  <c r="R42"/>
  <c r="M43"/>
  <c r="N43"/>
  <c r="O43"/>
  <c r="P43"/>
  <c r="Q43"/>
  <c r="R43"/>
  <c r="M44"/>
  <c r="N44"/>
  <c r="O44"/>
  <c r="P44"/>
  <c r="Q44"/>
  <c r="R44"/>
  <c r="M45"/>
  <c r="N45"/>
  <c r="O45"/>
  <c r="P45"/>
  <c r="Q45"/>
  <c r="R45"/>
  <c r="M46"/>
  <c r="N46"/>
  <c r="O46"/>
  <c r="P46"/>
  <c r="Q46"/>
  <c r="R46"/>
  <c r="M47"/>
  <c r="N47"/>
  <c r="O47"/>
  <c r="P47"/>
  <c r="Q47"/>
  <c r="R47"/>
  <c r="M48"/>
  <c r="N48"/>
  <c r="O48"/>
  <c r="P48"/>
  <c r="Q48"/>
  <c r="R48"/>
  <c r="M49"/>
  <c r="N49"/>
  <c r="O49"/>
  <c r="P49"/>
  <c r="Q49"/>
  <c r="R49"/>
  <c r="M50"/>
  <c r="N50"/>
  <c r="O50"/>
  <c r="P50"/>
  <c r="Q50"/>
  <c r="R50"/>
  <c r="M51"/>
  <c r="N51"/>
  <c r="O51"/>
  <c r="P51"/>
  <c r="Q51"/>
  <c r="R51"/>
  <c r="M52"/>
  <c r="N52"/>
  <c r="O52"/>
  <c r="P52"/>
  <c r="Q52"/>
  <c r="R52"/>
  <c r="M53"/>
  <c r="N53"/>
  <c r="O53"/>
  <c r="P53"/>
  <c r="Q53"/>
  <c r="R53"/>
  <c r="M54"/>
  <c r="N54"/>
  <c r="O54"/>
  <c r="P54"/>
  <c r="Q54"/>
  <c r="R54"/>
  <c r="M55"/>
  <c r="N55"/>
  <c r="O55"/>
  <c r="P55"/>
  <c r="Q55"/>
  <c r="R55"/>
  <c r="M56"/>
  <c r="N56"/>
  <c r="O56"/>
  <c r="P56"/>
  <c r="Q56"/>
  <c r="R56"/>
  <c r="M57"/>
  <c r="N57"/>
  <c r="O57"/>
  <c r="P57"/>
  <c r="Q57"/>
  <c r="R57"/>
  <c r="M58"/>
  <c r="N58"/>
  <c r="O58"/>
  <c r="P58"/>
  <c r="Q58"/>
  <c r="R58"/>
  <c r="M59"/>
  <c r="N59"/>
  <c r="O59"/>
  <c r="P59"/>
  <c r="Q59"/>
  <c r="R59"/>
  <c r="M60"/>
  <c r="N60"/>
  <c r="O60"/>
  <c r="P60"/>
  <c r="Q60"/>
  <c r="R60"/>
  <c r="M61"/>
  <c r="N61"/>
  <c r="O61"/>
  <c r="P61"/>
  <c r="Q61"/>
  <c r="R61"/>
  <c r="M62"/>
  <c r="N62"/>
  <c r="O62"/>
  <c r="P62"/>
  <c r="Q62"/>
  <c r="R62"/>
  <c r="M63"/>
  <c r="N63"/>
  <c r="O63"/>
  <c r="P63"/>
  <c r="Q63"/>
  <c r="R63"/>
  <c r="M64"/>
  <c r="N64"/>
  <c r="O64"/>
  <c r="P64"/>
  <c r="Q64"/>
  <c r="R64"/>
  <c r="M65"/>
  <c r="N65"/>
  <c r="O65"/>
  <c r="P65"/>
  <c r="Q65"/>
  <c r="R65"/>
  <c r="M66"/>
  <c r="N66"/>
  <c r="O66"/>
  <c r="P66"/>
  <c r="Q66"/>
  <c r="R66"/>
  <c r="M67"/>
  <c r="N67"/>
  <c r="O67"/>
  <c r="P67"/>
  <c r="Q67"/>
  <c r="R67"/>
  <c r="M68"/>
  <c r="N68"/>
  <c r="O68"/>
  <c r="P68"/>
  <c r="Q68"/>
  <c r="R68"/>
  <c r="M69"/>
  <c r="N69"/>
  <c r="O69"/>
  <c r="P69"/>
  <c r="Q69"/>
  <c r="R69"/>
  <c r="M70"/>
  <c r="N70"/>
  <c r="O70"/>
  <c r="P70"/>
  <c r="Q70"/>
  <c r="R70"/>
  <c r="M71"/>
  <c r="N71"/>
  <c r="O71"/>
  <c r="P71"/>
  <c r="Q71"/>
  <c r="R71"/>
  <c r="M72"/>
  <c r="N72"/>
  <c r="O72"/>
  <c r="P72"/>
  <c r="Q72"/>
  <c r="R72"/>
  <c r="M73"/>
  <c r="N73"/>
  <c r="O73"/>
  <c r="P73"/>
  <c r="Q73"/>
  <c r="R73"/>
  <c r="M74"/>
  <c r="N74"/>
  <c r="O74"/>
  <c r="P74"/>
  <c r="Q74"/>
  <c r="R74"/>
  <c r="M75"/>
  <c r="N75"/>
  <c r="O75"/>
  <c r="P75"/>
  <c r="Q75"/>
  <c r="R75"/>
  <c r="M76"/>
  <c r="N76"/>
  <c r="O76"/>
  <c r="P76"/>
  <c r="Q76"/>
  <c r="R76"/>
  <c r="M77"/>
  <c r="N77"/>
  <c r="O77"/>
  <c r="P77"/>
  <c r="Q77"/>
  <c r="R77"/>
  <c r="M78"/>
  <c r="N78"/>
  <c r="O78"/>
  <c r="P78"/>
  <c r="Q78"/>
  <c r="R78"/>
  <c r="M79"/>
  <c r="N79"/>
  <c r="O79"/>
  <c r="P79"/>
  <c r="Q79"/>
  <c r="R79"/>
  <c r="M80"/>
  <c r="N80"/>
  <c r="O80"/>
  <c r="P80"/>
  <c r="Q80"/>
  <c r="R80"/>
  <c r="M81"/>
  <c r="N81"/>
  <c r="O81"/>
  <c r="P81"/>
  <c r="Q81"/>
  <c r="R81"/>
  <c r="M82"/>
  <c r="N82"/>
  <c r="O82"/>
  <c r="P82"/>
  <c r="Q82"/>
  <c r="R82"/>
  <c r="M83"/>
  <c r="N83"/>
  <c r="O83"/>
  <c r="P83"/>
  <c r="Q83"/>
  <c r="R83"/>
  <c r="M84"/>
  <c r="N84"/>
  <c r="O84"/>
  <c r="P84"/>
  <c r="Q84"/>
  <c r="R84"/>
  <c r="M85"/>
  <c r="N85"/>
  <c r="O85"/>
  <c r="P85"/>
  <c r="Q85"/>
  <c r="R85"/>
  <c r="M86"/>
  <c r="N86"/>
  <c r="O86"/>
  <c r="P86"/>
  <c r="Q86"/>
  <c r="R86"/>
  <c r="M87"/>
  <c r="N87"/>
  <c r="O87"/>
  <c r="P87"/>
  <c r="Q87"/>
  <c r="R87"/>
  <c r="M88"/>
  <c r="N88"/>
  <c r="O88"/>
  <c r="P88"/>
  <c r="Q88"/>
  <c r="R88"/>
  <c r="M89"/>
  <c r="N89"/>
  <c r="O89"/>
  <c r="P89"/>
  <c r="Q89"/>
  <c r="R89"/>
  <c r="M90"/>
  <c r="N90"/>
  <c r="O90"/>
  <c r="P90"/>
  <c r="Q90"/>
  <c r="R90"/>
  <c r="M91"/>
  <c r="N91"/>
  <c r="O91"/>
  <c r="P91"/>
  <c r="Q91"/>
  <c r="R91"/>
  <c r="M92"/>
  <c r="N92"/>
  <c r="O92"/>
  <c r="P92"/>
  <c r="Q92"/>
  <c r="R92"/>
  <c r="M93"/>
  <c r="N93"/>
  <c r="O93"/>
  <c r="P93"/>
  <c r="Q93"/>
  <c r="R93"/>
  <c r="M94"/>
  <c r="N94"/>
  <c r="O94"/>
  <c r="P94"/>
  <c r="Q94"/>
  <c r="R94"/>
  <c r="M95"/>
  <c r="N95"/>
  <c r="O95"/>
  <c r="P95"/>
  <c r="Q95"/>
  <c r="R95"/>
  <c r="M96"/>
  <c r="N96"/>
  <c r="O96"/>
  <c r="P96"/>
  <c r="Q96"/>
  <c r="R96"/>
  <c r="M97"/>
  <c r="N97"/>
  <c r="O97"/>
  <c r="P97"/>
  <c r="Q97"/>
  <c r="R97"/>
  <c r="M98"/>
  <c r="N98"/>
  <c r="O98"/>
  <c r="P98"/>
  <c r="Q98"/>
  <c r="R98"/>
  <c r="M99"/>
  <c r="N99"/>
  <c r="O99"/>
  <c r="P99"/>
  <c r="Q99"/>
  <c r="R99"/>
  <c r="M100"/>
  <c r="N100"/>
  <c r="O100"/>
  <c r="P100"/>
  <c r="Q100"/>
  <c r="R100"/>
  <c r="M101"/>
  <c r="N101"/>
  <c r="O101"/>
  <c r="P101"/>
  <c r="Q101"/>
  <c r="R101"/>
  <c r="M102"/>
  <c r="N102"/>
  <c r="O102"/>
  <c r="P102"/>
  <c r="Q102"/>
  <c r="R102"/>
  <c r="M103"/>
  <c r="N103"/>
  <c r="O103"/>
  <c r="P103"/>
  <c r="Q103"/>
  <c r="R103"/>
  <c r="M104"/>
  <c r="N104"/>
  <c r="O104"/>
  <c r="P104"/>
  <c r="Q104"/>
  <c r="R104"/>
  <c r="M105"/>
  <c r="N105"/>
  <c r="O105"/>
  <c r="P105"/>
  <c r="Q105"/>
  <c r="R105"/>
  <c r="M106"/>
  <c r="N106"/>
  <c r="O106"/>
  <c r="P106"/>
  <c r="Q106"/>
  <c r="R106"/>
  <c r="M107"/>
  <c r="N107"/>
  <c r="O107"/>
  <c r="P107"/>
  <c r="Q107"/>
  <c r="R107"/>
  <c r="M108"/>
  <c r="N108"/>
  <c r="O108"/>
  <c r="P108"/>
  <c r="Q108"/>
  <c r="R108"/>
  <c r="M109"/>
  <c r="N109"/>
  <c r="O109"/>
  <c r="P109"/>
  <c r="Q109"/>
  <c r="R109"/>
  <c r="M110"/>
  <c r="N110"/>
  <c r="O110"/>
  <c r="P110"/>
  <c r="Q110"/>
  <c r="R110"/>
  <c r="M111"/>
  <c r="N111"/>
  <c r="O111"/>
  <c r="P111"/>
  <c r="Q111"/>
  <c r="R111"/>
  <c r="M112"/>
  <c r="N112"/>
  <c r="O112"/>
  <c r="P112"/>
  <c r="Q112"/>
  <c r="R112"/>
  <c r="M113"/>
  <c r="N113"/>
  <c r="O113"/>
  <c r="P113"/>
  <c r="Q113"/>
  <c r="R113"/>
  <c r="M114"/>
  <c r="N114"/>
  <c r="O114"/>
  <c r="P114"/>
  <c r="Q114"/>
  <c r="R114"/>
  <c r="M115"/>
  <c r="N115"/>
  <c r="O115"/>
  <c r="P115"/>
  <c r="Q115"/>
  <c r="R115"/>
  <c r="M116"/>
  <c r="N116"/>
  <c r="O116"/>
  <c r="P116"/>
  <c r="Q116"/>
  <c r="R116"/>
  <c r="M117"/>
  <c r="N117"/>
  <c r="O117"/>
  <c r="P117"/>
  <c r="Q117"/>
  <c r="R117"/>
  <c r="M118"/>
  <c r="N118"/>
  <c r="O118"/>
  <c r="P118"/>
  <c r="Q118"/>
  <c r="R118"/>
  <c r="M119"/>
  <c r="N119"/>
  <c r="O119"/>
  <c r="P119"/>
  <c r="Q119"/>
  <c r="R119"/>
  <c r="M120"/>
  <c r="N120"/>
  <c r="O120"/>
  <c r="P120"/>
  <c r="Q120"/>
  <c r="R120"/>
  <c r="M121"/>
  <c r="N121"/>
  <c r="O121"/>
  <c r="P121"/>
  <c r="Q121"/>
  <c r="R121"/>
  <c r="M122"/>
  <c r="N122"/>
  <c r="O122"/>
  <c r="P122"/>
  <c r="Q122"/>
  <c r="R122"/>
  <c r="M123"/>
  <c r="N123"/>
  <c r="O123"/>
  <c r="P123"/>
  <c r="Q123"/>
  <c r="R123"/>
  <c r="M124"/>
  <c r="N124"/>
  <c r="O124"/>
  <c r="P124"/>
  <c r="Q124"/>
  <c r="R124"/>
  <c r="M125"/>
  <c r="N125"/>
  <c r="O125"/>
  <c r="P125"/>
  <c r="Q125"/>
  <c r="R125"/>
  <c r="M126"/>
  <c r="N126"/>
  <c r="O126"/>
  <c r="P126"/>
  <c r="Q126"/>
  <c r="R126"/>
  <c r="M127"/>
  <c r="N127"/>
  <c r="O127"/>
  <c r="P127"/>
  <c r="Q127"/>
  <c r="R127"/>
  <c r="M128"/>
  <c r="N128"/>
  <c r="O128"/>
  <c r="P128"/>
  <c r="Q128"/>
  <c r="R128"/>
  <c r="M129"/>
  <c r="N129"/>
  <c r="O129"/>
  <c r="P129"/>
  <c r="Q129"/>
  <c r="R129"/>
  <c r="M130"/>
  <c r="N130"/>
  <c r="O130"/>
  <c r="P130"/>
  <c r="Q130"/>
  <c r="R130"/>
  <c r="M131"/>
  <c r="N131"/>
  <c r="O131"/>
  <c r="P131"/>
  <c r="Q131"/>
  <c r="R131"/>
  <c r="M132"/>
  <c r="N132"/>
  <c r="O132"/>
  <c r="P132"/>
  <c r="Q132"/>
  <c r="R132"/>
  <c r="M133"/>
  <c r="N133"/>
  <c r="O133"/>
  <c r="P133"/>
  <c r="Q133"/>
  <c r="R133"/>
  <c r="M134"/>
  <c r="N134"/>
  <c r="O134"/>
  <c r="P134"/>
  <c r="Q134"/>
  <c r="R134"/>
  <c r="M135"/>
  <c r="N135"/>
  <c r="O135"/>
  <c r="P135"/>
  <c r="Q135"/>
  <c r="R135"/>
  <c r="M136"/>
  <c r="N136"/>
  <c r="O136"/>
  <c r="P136"/>
  <c r="Q136"/>
  <c r="R136"/>
  <c r="M137"/>
  <c r="N137"/>
  <c r="O137"/>
  <c r="P137"/>
  <c r="Q137"/>
  <c r="R137"/>
  <c r="M138"/>
  <c r="N138"/>
  <c r="O138"/>
  <c r="P138"/>
  <c r="Q138"/>
  <c r="R138"/>
  <c r="M139"/>
  <c r="N139"/>
  <c r="O139"/>
  <c r="P139"/>
  <c r="Q139"/>
  <c r="R139"/>
  <c r="M140"/>
  <c r="N140"/>
  <c r="O140"/>
  <c r="P140"/>
  <c r="Q140"/>
  <c r="R140"/>
  <c r="M141"/>
  <c r="N141"/>
  <c r="O141"/>
  <c r="P141"/>
  <c r="Q141"/>
  <c r="R141"/>
  <c r="M142"/>
  <c r="N142"/>
  <c r="O142"/>
  <c r="P142"/>
  <c r="Q142"/>
  <c r="R142"/>
  <c r="M143"/>
  <c r="N143"/>
  <c r="O143"/>
  <c r="P143"/>
  <c r="Q143"/>
  <c r="R143"/>
  <c r="M144"/>
  <c r="N144"/>
  <c r="O144"/>
  <c r="P144"/>
  <c r="Q144"/>
  <c r="R144"/>
  <c r="M146"/>
  <c r="N146"/>
  <c r="O146"/>
  <c r="P146"/>
  <c r="Q146"/>
  <c r="R146"/>
  <c r="M147"/>
  <c r="N147"/>
  <c r="O147"/>
  <c r="P147"/>
  <c r="Q147"/>
  <c r="R147"/>
  <c r="M148"/>
  <c r="N148"/>
  <c r="O148"/>
  <c r="P148"/>
  <c r="Q148"/>
  <c r="R148"/>
  <c r="M149"/>
  <c r="N149"/>
  <c r="O149"/>
  <c r="P149"/>
  <c r="Q149"/>
  <c r="R149"/>
  <c r="M150"/>
  <c r="N150"/>
  <c r="O150"/>
  <c r="P150"/>
  <c r="Q150"/>
  <c r="R150"/>
  <c r="M151"/>
  <c r="N151"/>
  <c r="O151"/>
  <c r="P151"/>
  <c r="Q151"/>
  <c r="R151"/>
  <c r="M152"/>
  <c r="N152"/>
  <c r="O152"/>
  <c r="P152"/>
  <c r="Q152"/>
  <c r="R152"/>
  <c r="M153"/>
  <c r="N153"/>
  <c r="O153"/>
  <c r="P153"/>
  <c r="Q153"/>
  <c r="R153"/>
  <c r="M154"/>
  <c r="N154"/>
  <c r="O154"/>
  <c r="P154"/>
  <c r="Q154"/>
  <c r="R154"/>
  <c r="M155"/>
  <c r="N155"/>
  <c r="O155"/>
  <c r="P155"/>
  <c r="Q155"/>
  <c r="R155"/>
  <c r="M156"/>
  <c r="N156"/>
  <c r="O156"/>
  <c r="P156"/>
  <c r="Q156"/>
  <c r="R156"/>
  <c r="M157"/>
  <c r="N157"/>
  <c r="O157"/>
  <c r="P157"/>
  <c r="Q157"/>
  <c r="R157"/>
  <c r="M158"/>
  <c r="N158"/>
  <c r="O158"/>
  <c r="P158"/>
  <c r="Q158"/>
  <c r="R158"/>
  <c r="M159"/>
  <c r="N159"/>
  <c r="O159"/>
  <c r="P159"/>
  <c r="Q159"/>
  <c r="R159"/>
  <c r="M160"/>
  <c r="N160"/>
  <c r="O160"/>
  <c r="P160"/>
  <c r="Q160"/>
  <c r="R160"/>
  <c r="M161"/>
  <c r="N161"/>
  <c r="O161"/>
  <c r="P161"/>
  <c r="Q161"/>
  <c r="R161"/>
  <c r="M162"/>
  <c r="N162"/>
  <c r="O162"/>
  <c r="P162"/>
  <c r="Q162"/>
  <c r="R162"/>
  <c r="M163"/>
  <c r="N163"/>
  <c r="O163"/>
  <c r="P163"/>
  <c r="Q163"/>
  <c r="R163"/>
  <c r="M164"/>
  <c r="N164"/>
  <c r="O164"/>
  <c r="P164"/>
  <c r="Q164"/>
  <c r="R164"/>
  <c r="M165"/>
  <c r="N165"/>
  <c r="O165"/>
  <c r="P165"/>
  <c r="Q165"/>
  <c r="R165"/>
  <c r="M166"/>
  <c r="N166"/>
  <c r="O166"/>
  <c r="P166"/>
  <c r="Q166"/>
  <c r="R166"/>
  <c r="M167"/>
  <c r="N167"/>
  <c r="O167"/>
  <c r="P167"/>
  <c r="Q167"/>
  <c r="R167"/>
  <c r="M168"/>
  <c r="N168"/>
  <c r="O168"/>
  <c r="P168"/>
  <c r="Q168"/>
  <c r="R168"/>
  <c r="M169"/>
  <c r="N169"/>
  <c r="O169"/>
  <c r="P169"/>
  <c r="Q169"/>
  <c r="R169"/>
  <c r="M170"/>
  <c r="N170"/>
  <c r="O170"/>
  <c r="P170"/>
  <c r="Q170"/>
  <c r="R170"/>
  <c r="M171"/>
  <c r="N171"/>
  <c r="O171"/>
  <c r="P171"/>
  <c r="Q171"/>
  <c r="R171"/>
  <c r="M172"/>
  <c r="N172"/>
  <c r="O172"/>
  <c r="P172"/>
  <c r="Q172"/>
  <c r="R172"/>
  <c r="M173"/>
  <c r="N173"/>
  <c r="O173"/>
  <c r="P173"/>
  <c r="Q173"/>
  <c r="R173"/>
  <c r="M174"/>
  <c r="N174"/>
  <c r="O174"/>
  <c r="P174"/>
  <c r="Q174"/>
  <c r="R174"/>
  <c r="M175"/>
  <c r="N175"/>
  <c r="O175"/>
  <c r="P175"/>
  <c r="Q175"/>
  <c r="R175"/>
  <c r="M176"/>
  <c r="N176"/>
  <c r="O176"/>
  <c r="P176"/>
  <c r="Q176"/>
  <c r="R176"/>
  <c r="M177"/>
  <c r="N177"/>
  <c r="O177"/>
  <c r="P177"/>
  <c r="Q177"/>
  <c r="R177"/>
  <c r="M178"/>
  <c r="N178"/>
  <c r="O178"/>
  <c r="P178"/>
  <c r="Q178"/>
  <c r="R178"/>
  <c r="M179"/>
  <c r="N179"/>
  <c r="O179"/>
  <c r="P179"/>
  <c r="Q179"/>
  <c r="R179"/>
  <c r="M180"/>
  <c r="N180"/>
  <c r="O180"/>
  <c r="P180"/>
  <c r="Q180"/>
  <c r="R180"/>
  <c r="M181"/>
  <c r="N181"/>
  <c r="O181"/>
  <c r="P181"/>
  <c r="Q181"/>
  <c r="R181"/>
  <c r="M182"/>
  <c r="N182"/>
  <c r="O182"/>
  <c r="P182"/>
  <c r="Q182"/>
  <c r="R182"/>
  <c r="M183"/>
  <c r="N183"/>
  <c r="O183"/>
  <c r="P183"/>
  <c r="Q183"/>
  <c r="R183"/>
  <c r="M184"/>
  <c r="N184"/>
  <c r="O184"/>
  <c r="P184"/>
  <c r="Q184"/>
  <c r="R184"/>
  <c r="M185"/>
  <c r="N185"/>
  <c r="O185"/>
  <c r="P185"/>
  <c r="Q185"/>
  <c r="R185"/>
  <c r="R4"/>
  <c r="P4"/>
  <c r="Q4"/>
  <c r="O4"/>
  <c r="N4"/>
  <c r="M4"/>
  <c r="O8" i="13" l="1"/>
  <c r="N8"/>
  <c r="M8"/>
  <c r="L8"/>
  <c r="K8"/>
  <c r="J8"/>
  <c r="J77"/>
  <c r="K77"/>
  <c r="L77"/>
  <c r="M77"/>
  <c r="N77"/>
  <c r="O77"/>
  <c r="J93"/>
  <c r="K93"/>
  <c r="L93"/>
  <c r="M93"/>
  <c r="N93"/>
  <c r="O93"/>
  <c r="J94"/>
  <c r="K94"/>
  <c r="L94"/>
  <c r="M94"/>
  <c r="N94"/>
  <c r="O94"/>
  <c r="J95"/>
  <c r="K95"/>
  <c r="L95"/>
  <c r="M95"/>
  <c r="N95"/>
  <c r="O95"/>
  <c r="J96"/>
  <c r="K96"/>
  <c r="L96"/>
  <c r="M96"/>
  <c r="N96"/>
  <c r="O96"/>
  <c r="O92"/>
  <c r="N92"/>
  <c r="M92"/>
  <c r="L92"/>
  <c r="K92"/>
  <c r="J92"/>
  <c r="O146"/>
  <c r="N146"/>
  <c r="M146"/>
  <c r="L146"/>
  <c r="K146"/>
  <c r="J146"/>
  <c r="J10"/>
  <c r="K10"/>
  <c r="L10"/>
  <c r="M10"/>
  <c r="N10"/>
  <c r="O10"/>
  <c r="J7"/>
  <c r="K7"/>
  <c r="L7"/>
  <c r="M7"/>
  <c r="N7"/>
  <c r="O7"/>
  <c r="J9"/>
  <c r="K9"/>
  <c r="L9"/>
  <c r="M9"/>
  <c r="N9"/>
  <c r="O9"/>
  <c r="J4"/>
  <c r="K4"/>
  <c r="L4"/>
  <c r="M4"/>
  <c r="N4"/>
  <c r="O4"/>
  <c r="J5"/>
  <c r="K5"/>
  <c r="L5"/>
  <c r="M5"/>
  <c r="N5"/>
  <c r="O5"/>
  <c r="J6"/>
  <c r="K6"/>
  <c r="L6"/>
  <c r="M6"/>
  <c r="N6"/>
  <c r="O6"/>
  <c r="J21"/>
  <c r="K21"/>
  <c r="L21"/>
  <c r="M21"/>
  <c r="N21"/>
  <c r="O21"/>
  <c r="J29"/>
  <c r="K29"/>
  <c r="L29"/>
  <c r="M29"/>
  <c r="N29"/>
  <c r="O29"/>
  <c r="J39"/>
  <c r="K39"/>
  <c r="L39"/>
  <c r="M39"/>
  <c r="N39"/>
  <c r="O39"/>
  <c r="J26"/>
  <c r="K26"/>
  <c r="L26"/>
  <c r="M26"/>
  <c r="N26"/>
  <c r="O26"/>
  <c r="J32"/>
  <c r="K32"/>
  <c r="L32"/>
  <c r="M32"/>
  <c r="N32"/>
  <c r="O32"/>
  <c r="J35"/>
  <c r="K35"/>
  <c r="L35"/>
  <c r="M35"/>
  <c r="N35"/>
  <c r="O35"/>
  <c r="J17"/>
  <c r="K17"/>
  <c r="L17"/>
  <c r="M17"/>
  <c r="N17"/>
  <c r="O17"/>
  <c r="J24"/>
  <c r="K24"/>
  <c r="L24"/>
  <c r="M24"/>
  <c r="N24"/>
  <c r="O24"/>
  <c r="J14"/>
  <c r="K14"/>
  <c r="L14"/>
  <c r="M14"/>
  <c r="N14"/>
  <c r="O14"/>
  <c r="J16"/>
  <c r="K16"/>
  <c r="L16"/>
  <c r="M16"/>
  <c r="N16"/>
  <c r="O16"/>
  <c r="J15"/>
  <c r="K15"/>
  <c r="L15"/>
  <c r="M15"/>
  <c r="N15"/>
  <c r="O15"/>
  <c r="J34"/>
  <c r="K34"/>
  <c r="L34"/>
  <c r="M34"/>
  <c r="N34"/>
  <c r="O34"/>
  <c r="J19"/>
  <c r="K19"/>
  <c r="L19"/>
  <c r="M19"/>
  <c r="N19"/>
  <c r="O19"/>
  <c r="J11"/>
  <c r="K11"/>
  <c r="L11"/>
  <c r="M11"/>
  <c r="N11"/>
  <c r="O11"/>
  <c r="J12"/>
  <c r="K12"/>
  <c r="L12"/>
  <c r="M12"/>
  <c r="N12"/>
  <c r="O12"/>
  <c r="J13"/>
  <c r="K13"/>
  <c r="L13"/>
  <c r="M13"/>
  <c r="N13"/>
  <c r="O13"/>
  <c r="J18"/>
  <c r="K18"/>
  <c r="L18"/>
  <c r="M18"/>
  <c r="N18"/>
  <c r="O18"/>
  <c r="J20"/>
  <c r="K20"/>
  <c r="L20"/>
  <c r="M20"/>
  <c r="N20"/>
  <c r="O20"/>
  <c r="J22"/>
  <c r="K22"/>
  <c r="L22"/>
  <c r="M22"/>
  <c r="N22"/>
  <c r="O22"/>
  <c r="J23"/>
  <c r="K23"/>
  <c r="L23"/>
  <c r="M23"/>
  <c r="N23"/>
  <c r="O23"/>
  <c r="J25"/>
  <c r="K25"/>
  <c r="L25"/>
  <c r="M25"/>
  <c r="N25"/>
  <c r="O25"/>
  <c r="J27"/>
  <c r="K27"/>
  <c r="L27"/>
  <c r="M27"/>
  <c r="N27"/>
  <c r="O27"/>
  <c r="J28"/>
  <c r="K28"/>
  <c r="L28"/>
  <c r="M28"/>
  <c r="N28"/>
  <c r="O28"/>
  <c r="J30"/>
  <c r="K30"/>
  <c r="L30"/>
  <c r="M30"/>
  <c r="N30"/>
  <c r="O30"/>
  <c r="J31"/>
  <c r="K31"/>
  <c r="L31"/>
  <c r="M31"/>
  <c r="N31"/>
  <c r="O31"/>
  <c r="J33"/>
  <c r="K33"/>
  <c r="L33"/>
  <c r="M33"/>
  <c r="N33"/>
  <c r="O33"/>
  <c r="J36"/>
  <c r="K36"/>
  <c r="L36"/>
  <c r="M36"/>
  <c r="N36"/>
  <c r="O36"/>
  <c r="J37"/>
  <c r="K37"/>
  <c r="L37"/>
  <c r="M37"/>
  <c r="N37"/>
  <c r="O37"/>
  <c r="J38"/>
  <c r="K38"/>
  <c r="L38"/>
  <c r="M38"/>
  <c r="N38"/>
  <c r="O38"/>
  <c r="J40"/>
  <c r="K40"/>
  <c r="L40"/>
  <c r="M40"/>
  <c r="N40"/>
  <c r="O40"/>
  <c r="J51"/>
  <c r="K51"/>
  <c r="L51"/>
  <c r="M51"/>
  <c r="N51"/>
  <c r="O51"/>
  <c r="J42"/>
  <c r="K42"/>
  <c r="L42"/>
  <c r="M42"/>
  <c r="N42"/>
  <c r="O42"/>
  <c r="J54"/>
  <c r="K54"/>
  <c r="L54"/>
  <c r="M54"/>
  <c r="N54"/>
  <c r="O54"/>
  <c r="J49"/>
  <c r="K49"/>
  <c r="L49"/>
  <c r="M49"/>
  <c r="N49"/>
  <c r="O49"/>
  <c r="J52"/>
  <c r="K52"/>
  <c r="L52"/>
  <c r="M52"/>
  <c r="N52"/>
  <c r="O52"/>
  <c r="J46"/>
  <c r="K46"/>
  <c r="L46"/>
  <c r="M46"/>
  <c r="N46"/>
  <c r="O46"/>
  <c r="J48"/>
  <c r="K48"/>
  <c r="L48"/>
  <c r="M48"/>
  <c r="N48"/>
  <c r="O48"/>
  <c r="J45"/>
  <c r="K45"/>
  <c r="L45"/>
  <c r="M45"/>
  <c r="N45"/>
  <c r="O45"/>
  <c r="J41"/>
  <c r="K41"/>
  <c r="L41"/>
  <c r="M41"/>
  <c r="N41"/>
  <c r="O41"/>
  <c r="J44"/>
  <c r="K44"/>
  <c r="L44"/>
  <c r="M44"/>
  <c r="N44"/>
  <c r="O44"/>
  <c r="J50"/>
  <c r="K50"/>
  <c r="L50"/>
  <c r="M50"/>
  <c r="N50"/>
  <c r="O50"/>
  <c r="J43"/>
  <c r="K43"/>
  <c r="L43"/>
  <c r="M43"/>
  <c r="N43"/>
  <c r="O43"/>
  <c r="J53"/>
  <c r="K53"/>
  <c r="L53"/>
  <c r="M53"/>
  <c r="N53"/>
  <c r="O53"/>
  <c r="J47"/>
  <c r="K47"/>
  <c r="L47"/>
  <c r="M47"/>
  <c r="N47"/>
  <c r="O47"/>
  <c r="J62"/>
  <c r="K62"/>
  <c r="L62"/>
  <c r="M62"/>
  <c r="N62"/>
  <c r="O62"/>
  <c r="J56"/>
  <c r="K56"/>
  <c r="L56"/>
  <c r="M56"/>
  <c r="N56"/>
  <c r="O56"/>
  <c r="J66"/>
  <c r="K66"/>
  <c r="L66"/>
  <c r="M66"/>
  <c r="N66"/>
  <c r="O66"/>
  <c r="J58"/>
  <c r="K58"/>
  <c r="L58"/>
  <c r="M58"/>
  <c r="N58"/>
  <c r="O58"/>
  <c r="J82"/>
  <c r="K82"/>
  <c r="L82"/>
  <c r="M82"/>
  <c r="N82"/>
  <c r="O82"/>
  <c r="J80"/>
  <c r="K80"/>
  <c r="L80"/>
  <c r="M80"/>
  <c r="N80"/>
  <c r="O80"/>
  <c r="J64"/>
  <c r="K64"/>
  <c r="L64"/>
  <c r="M64"/>
  <c r="N64"/>
  <c r="O64"/>
  <c r="J73"/>
  <c r="K73"/>
  <c r="L73"/>
  <c r="M73"/>
  <c r="N73"/>
  <c r="O73"/>
  <c r="J55"/>
  <c r="K55"/>
  <c r="L55"/>
  <c r="M55"/>
  <c r="N55"/>
  <c r="O55"/>
  <c r="J61"/>
  <c r="K61"/>
  <c r="L61"/>
  <c r="M61"/>
  <c r="N61"/>
  <c r="O61"/>
  <c r="J69"/>
  <c r="K69"/>
  <c r="L69"/>
  <c r="M69"/>
  <c r="N69"/>
  <c r="O69"/>
  <c r="J59"/>
  <c r="K59"/>
  <c r="L59"/>
  <c r="M59"/>
  <c r="N59"/>
  <c r="O59"/>
  <c r="J81"/>
  <c r="K81"/>
  <c r="L81"/>
  <c r="M81"/>
  <c r="N81"/>
  <c r="O81"/>
  <c r="J67"/>
  <c r="K67"/>
  <c r="L67"/>
  <c r="M67"/>
  <c r="N67"/>
  <c r="O67"/>
  <c r="J70"/>
  <c r="K70"/>
  <c r="L70"/>
  <c r="M70"/>
  <c r="N70"/>
  <c r="O70"/>
  <c r="J83"/>
  <c r="K83"/>
  <c r="L83"/>
  <c r="M83"/>
  <c r="N83"/>
  <c r="O83"/>
  <c r="J57"/>
  <c r="K57"/>
  <c r="L57"/>
  <c r="M57"/>
  <c r="N57"/>
  <c r="O57"/>
  <c r="J60"/>
  <c r="K60"/>
  <c r="L60"/>
  <c r="M60"/>
  <c r="N60"/>
  <c r="O60"/>
  <c r="J63"/>
  <c r="K63"/>
  <c r="L63"/>
  <c r="M63"/>
  <c r="N63"/>
  <c r="O63"/>
  <c r="J65"/>
  <c r="K65"/>
  <c r="L65"/>
  <c r="M65"/>
  <c r="N65"/>
  <c r="O65"/>
  <c r="J68"/>
  <c r="K68"/>
  <c r="L68"/>
  <c r="M68"/>
  <c r="N68"/>
  <c r="O68"/>
  <c r="J71"/>
  <c r="K71"/>
  <c r="L71"/>
  <c r="M71"/>
  <c r="N71"/>
  <c r="O71"/>
  <c r="J72"/>
  <c r="K72"/>
  <c r="L72"/>
  <c r="M72"/>
  <c r="N72"/>
  <c r="O72"/>
  <c r="J74"/>
  <c r="K74"/>
  <c r="L74"/>
  <c r="M74"/>
  <c r="N74"/>
  <c r="O74"/>
  <c r="J76"/>
  <c r="K76"/>
  <c r="L76"/>
  <c r="M76"/>
  <c r="N76"/>
  <c r="O76"/>
  <c r="J75"/>
  <c r="K75"/>
  <c r="L75"/>
  <c r="M75"/>
  <c r="N75"/>
  <c r="O75"/>
  <c r="J78"/>
  <c r="K78"/>
  <c r="L78"/>
  <c r="M78"/>
  <c r="N78"/>
  <c r="O78"/>
  <c r="J79"/>
  <c r="K79"/>
  <c r="L79"/>
  <c r="M79"/>
  <c r="N79"/>
  <c r="O79"/>
  <c r="J101"/>
  <c r="K101"/>
  <c r="L101"/>
  <c r="M101"/>
  <c r="N101"/>
  <c r="O101"/>
  <c r="J89"/>
  <c r="K89"/>
  <c r="L89"/>
  <c r="M89"/>
  <c r="N89"/>
  <c r="O89"/>
  <c r="J88"/>
  <c r="K88"/>
  <c r="L88"/>
  <c r="M88"/>
  <c r="N88"/>
  <c r="O88"/>
  <c r="J103"/>
  <c r="K103"/>
  <c r="L103"/>
  <c r="M103"/>
  <c r="N103"/>
  <c r="O103"/>
  <c r="J97"/>
  <c r="K97"/>
  <c r="L97"/>
  <c r="M97"/>
  <c r="N97"/>
  <c r="O97"/>
  <c r="J86"/>
  <c r="K86"/>
  <c r="L86"/>
  <c r="M86"/>
  <c r="N86"/>
  <c r="O86"/>
  <c r="J98"/>
  <c r="K98"/>
  <c r="L98"/>
  <c r="M98"/>
  <c r="N98"/>
  <c r="O98"/>
  <c r="J84"/>
  <c r="K84"/>
  <c r="L84"/>
  <c r="M84"/>
  <c r="N84"/>
  <c r="O84"/>
  <c r="J85"/>
  <c r="K85"/>
  <c r="L85"/>
  <c r="M85"/>
  <c r="N85"/>
  <c r="O85"/>
  <c r="J87"/>
  <c r="K87"/>
  <c r="L87"/>
  <c r="M87"/>
  <c r="N87"/>
  <c r="O87"/>
  <c r="J90"/>
  <c r="K90"/>
  <c r="L90"/>
  <c r="M90"/>
  <c r="N90"/>
  <c r="O90"/>
  <c r="J99"/>
  <c r="K99"/>
  <c r="L99"/>
  <c r="M99"/>
  <c r="N99"/>
  <c r="O99"/>
  <c r="J100"/>
  <c r="K100"/>
  <c r="L100"/>
  <c r="M100"/>
  <c r="N100"/>
  <c r="O100"/>
  <c r="J102"/>
  <c r="K102"/>
  <c r="L102"/>
  <c r="M102"/>
  <c r="N102"/>
  <c r="O102"/>
  <c r="J104"/>
  <c r="K104"/>
  <c r="L104"/>
  <c r="M104"/>
  <c r="N104"/>
  <c r="O104"/>
  <c r="J105"/>
  <c r="K105"/>
  <c r="L105"/>
  <c r="M105"/>
  <c r="N105"/>
  <c r="O105"/>
  <c r="J106"/>
  <c r="K106"/>
  <c r="L106"/>
  <c r="M106"/>
  <c r="N106"/>
  <c r="O106"/>
  <c r="J118"/>
  <c r="K118"/>
  <c r="L118"/>
  <c r="M118"/>
  <c r="N118"/>
  <c r="O118"/>
  <c r="J121"/>
  <c r="K121"/>
  <c r="L121"/>
  <c r="M121"/>
  <c r="N121"/>
  <c r="O121"/>
  <c r="J108"/>
  <c r="K108"/>
  <c r="L108"/>
  <c r="M108"/>
  <c r="N108"/>
  <c r="O108"/>
  <c r="J109"/>
  <c r="K109"/>
  <c r="L109"/>
  <c r="M109"/>
  <c r="N109"/>
  <c r="O109"/>
  <c r="J111"/>
  <c r="K111"/>
  <c r="L111"/>
  <c r="M111"/>
  <c r="N111"/>
  <c r="O111"/>
  <c r="J115"/>
  <c r="K115"/>
  <c r="L115"/>
  <c r="M115"/>
  <c r="N115"/>
  <c r="O115"/>
  <c r="J107"/>
  <c r="K107"/>
  <c r="L107"/>
  <c r="M107"/>
  <c r="N107"/>
  <c r="O107"/>
  <c r="J114"/>
  <c r="K114"/>
  <c r="L114"/>
  <c r="M114"/>
  <c r="N114"/>
  <c r="O114"/>
  <c r="J119"/>
  <c r="K119"/>
  <c r="L119"/>
  <c r="M119"/>
  <c r="N119"/>
  <c r="O119"/>
  <c r="J117"/>
  <c r="K117"/>
  <c r="L117"/>
  <c r="M117"/>
  <c r="N117"/>
  <c r="O117"/>
  <c r="J113"/>
  <c r="K113"/>
  <c r="L113"/>
  <c r="M113"/>
  <c r="N113"/>
  <c r="O113"/>
  <c r="J120"/>
  <c r="K120"/>
  <c r="L120"/>
  <c r="M120"/>
  <c r="N120"/>
  <c r="O120"/>
  <c r="J116"/>
  <c r="K116"/>
  <c r="L116"/>
  <c r="M116"/>
  <c r="N116"/>
  <c r="O116"/>
  <c r="J110"/>
  <c r="K110"/>
  <c r="L110"/>
  <c r="M110"/>
  <c r="N110"/>
  <c r="O110"/>
  <c r="J112"/>
  <c r="K112"/>
  <c r="L112"/>
  <c r="M112"/>
  <c r="N112"/>
  <c r="O112"/>
  <c r="J128"/>
  <c r="K128"/>
  <c r="L128"/>
  <c r="M128"/>
  <c r="N128"/>
  <c r="O128"/>
  <c r="J127"/>
  <c r="K127"/>
  <c r="L127"/>
  <c r="M127"/>
  <c r="N127"/>
  <c r="O127"/>
  <c r="J123"/>
  <c r="K123"/>
  <c r="L123"/>
  <c r="M123"/>
  <c r="N123"/>
  <c r="O123"/>
  <c r="J122"/>
  <c r="K122"/>
  <c r="L122"/>
  <c r="M122"/>
  <c r="N122"/>
  <c r="O122"/>
  <c r="J135"/>
  <c r="K135"/>
  <c r="L135"/>
  <c r="M135"/>
  <c r="N135"/>
  <c r="O135"/>
  <c r="J129"/>
  <c r="K129"/>
  <c r="L129"/>
  <c r="M129"/>
  <c r="N129"/>
  <c r="O129"/>
  <c r="J124"/>
  <c r="K124"/>
  <c r="L124"/>
  <c r="M124"/>
  <c r="N124"/>
  <c r="O124"/>
  <c r="J125"/>
  <c r="K125"/>
  <c r="L125"/>
  <c r="M125"/>
  <c r="N125"/>
  <c r="O125"/>
  <c r="J126"/>
  <c r="K126"/>
  <c r="L126"/>
  <c r="M126"/>
  <c r="N126"/>
  <c r="O126"/>
  <c r="J130"/>
  <c r="K130"/>
  <c r="L130"/>
  <c r="M130"/>
  <c r="N130"/>
  <c r="O130"/>
  <c r="J131"/>
  <c r="K131"/>
  <c r="L131"/>
  <c r="M131"/>
  <c r="N131"/>
  <c r="O131"/>
  <c r="J132"/>
  <c r="K132"/>
  <c r="L132"/>
  <c r="M132"/>
  <c r="N132"/>
  <c r="O132"/>
  <c r="J133"/>
  <c r="K133"/>
  <c r="L133"/>
  <c r="M133"/>
  <c r="N133"/>
  <c r="O133"/>
  <c r="J134"/>
  <c r="K134"/>
  <c r="L134"/>
  <c r="M134"/>
  <c r="N134"/>
  <c r="O134"/>
  <c r="J136"/>
  <c r="K136"/>
  <c r="L136"/>
  <c r="M136"/>
  <c r="N136"/>
  <c r="O136"/>
  <c r="J137"/>
  <c r="K137"/>
  <c r="L137"/>
  <c r="M137"/>
  <c r="N137"/>
  <c r="O137"/>
  <c r="J138"/>
  <c r="K138"/>
  <c r="L138"/>
  <c r="M138"/>
  <c r="N138"/>
  <c r="O138"/>
  <c r="J139"/>
  <c r="K139"/>
  <c r="L139"/>
  <c r="M139"/>
  <c r="N139"/>
  <c r="O139"/>
  <c r="J144"/>
  <c r="K144"/>
  <c r="L144"/>
  <c r="M144"/>
  <c r="N144"/>
  <c r="O144"/>
  <c r="J143"/>
  <c r="K143"/>
  <c r="L143"/>
  <c r="M143"/>
  <c r="N143"/>
  <c r="O143"/>
  <c r="J141"/>
  <c r="K141"/>
  <c r="L141"/>
  <c r="M141"/>
  <c r="N141"/>
  <c r="O141"/>
  <c r="J140"/>
  <c r="K140"/>
  <c r="L140"/>
  <c r="M140"/>
  <c r="N140"/>
  <c r="O140"/>
  <c r="J148"/>
  <c r="K148"/>
  <c r="L148"/>
  <c r="M148"/>
  <c r="N148"/>
  <c r="O148"/>
  <c r="J142"/>
  <c r="K142"/>
  <c r="L142"/>
  <c r="M142"/>
  <c r="N142"/>
  <c r="O142"/>
  <c r="J145"/>
  <c r="K145"/>
  <c r="L145"/>
  <c r="M145"/>
  <c r="N145"/>
  <c r="O145"/>
  <c r="J147"/>
  <c r="K147"/>
  <c r="L147"/>
  <c r="M147"/>
  <c r="N147"/>
  <c r="O147"/>
  <c r="J151"/>
  <c r="K151"/>
  <c r="L151"/>
  <c r="M151"/>
  <c r="N151"/>
  <c r="O151"/>
  <c r="J160"/>
  <c r="K160"/>
  <c r="L160"/>
  <c r="M160"/>
  <c r="N160"/>
  <c r="O160"/>
  <c r="J163"/>
  <c r="K163"/>
  <c r="L163"/>
  <c r="M163"/>
  <c r="N163"/>
  <c r="O163"/>
  <c r="J153"/>
  <c r="K153"/>
  <c r="L153"/>
  <c r="M153"/>
  <c r="N153"/>
  <c r="O153"/>
  <c r="J154"/>
  <c r="K154"/>
  <c r="L154"/>
  <c r="M154"/>
  <c r="N154"/>
  <c r="O154"/>
  <c r="J152"/>
  <c r="K152"/>
  <c r="L152"/>
  <c r="M152"/>
  <c r="N152"/>
  <c r="O152"/>
  <c r="J157"/>
  <c r="K157"/>
  <c r="L157"/>
  <c r="M157"/>
  <c r="N157"/>
  <c r="O157"/>
  <c r="J164"/>
  <c r="K164"/>
  <c r="L164"/>
  <c r="M164"/>
  <c r="N164"/>
  <c r="O164"/>
  <c r="J159"/>
  <c r="K159"/>
  <c r="L159"/>
  <c r="M159"/>
  <c r="N159"/>
  <c r="O159"/>
  <c r="J155"/>
  <c r="K155"/>
  <c r="L155"/>
  <c r="M155"/>
  <c r="N155"/>
  <c r="O155"/>
  <c r="J162"/>
  <c r="K162"/>
  <c r="L162"/>
  <c r="M162"/>
  <c r="N162"/>
  <c r="O162"/>
  <c r="J149"/>
  <c r="K149"/>
  <c r="L149"/>
  <c r="M149"/>
  <c r="N149"/>
  <c r="O149"/>
  <c r="J150"/>
  <c r="K150"/>
  <c r="L150"/>
  <c r="M150"/>
  <c r="N150"/>
  <c r="O150"/>
  <c r="J156"/>
  <c r="K156"/>
  <c r="L156"/>
  <c r="M156"/>
  <c r="N156"/>
  <c r="O156"/>
  <c r="J161"/>
  <c r="K161"/>
  <c r="L161"/>
  <c r="M161"/>
  <c r="N161"/>
  <c r="O161"/>
  <c r="J165"/>
  <c r="K165"/>
  <c r="L165"/>
  <c r="M165"/>
  <c r="N165"/>
  <c r="O165"/>
  <c r="J166"/>
  <c r="K166"/>
  <c r="L166"/>
  <c r="M166"/>
  <c r="N166"/>
  <c r="O166"/>
  <c r="J158"/>
  <c r="K158"/>
  <c r="L158"/>
  <c r="M158"/>
  <c r="N158"/>
  <c r="O158"/>
  <c r="J177"/>
  <c r="K177"/>
  <c r="L177"/>
  <c r="M177"/>
  <c r="N177"/>
  <c r="O177"/>
  <c r="J184"/>
  <c r="K184"/>
  <c r="L184"/>
  <c r="M184"/>
  <c r="N184"/>
  <c r="O184"/>
  <c r="J175"/>
  <c r="K175"/>
  <c r="L175"/>
  <c r="M175"/>
  <c r="N175"/>
  <c r="O175"/>
  <c r="J167"/>
  <c r="K167"/>
  <c r="L167"/>
  <c r="M167"/>
  <c r="N167"/>
  <c r="O167"/>
  <c r="J181"/>
  <c r="K181"/>
  <c r="L181"/>
  <c r="M181"/>
  <c r="N181"/>
  <c r="O181"/>
  <c r="J168"/>
  <c r="K168"/>
  <c r="L168"/>
  <c r="M168"/>
  <c r="N168"/>
  <c r="O168"/>
  <c r="J176"/>
  <c r="K176"/>
  <c r="L176"/>
  <c r="M176"/>
  <c r="N176"/>
  <c r="O176"/>
  <c r="J171"/>
  <c r="K171"/>
  <c r="L171"/>
  <c r="M171"/>
  <c r="N171"/>
  <c r="O171"/>
  <c r="J169"/>
  <c r="K169"/>
  <c r="L169"/>
  <c r="M169"/>
  <c r="N169"/>
  <c r="O169"/>
  <c r="J170"/>
  <c r="K170"/>
  <c r="L170"/>
  <c r="M170"/>
  <c r="N170"/>
  <c r="O170"/>
  <c r="J173"/>
  <c r="K173"/>
  <c r="L173"/>
  <c r="M173"/>
  <c r="N173"/>
  <c r="O173"/>
  <c r="J172"/>
  <c r="K172"/>
  <c r="L172"/>
  <c r="M172"/>
  <c r="N172"/>
  <c r="O172"/>
  <c r="J174"/>
  <c r="K174"/>
  <c r="L174"/>
  <c r="M174"/>
  <c r="N174"/>
  <c r="O174"/>
  <c r="J178"/>
  <c r="K178"/>
  <c r="L178"/>
  <c r="M178"/>
  <c r="N178"/>
  <c r="O178"/>
  <c r="J179"/>
  <c r="K179"/>
  <c r="L179"/>
  <c r="M179"/>
  <c r="N179"/>
  <c r="O179"/>
  <c r="J180"/>
  <c r="K180"/>
  <c r="L180"/>
  <c r="M180"/>
  <c r="N180"/>
  <c r="O180"/>
  <c r="J91"/>
  <c r="K91"/>
  <c r="L91"/>
  <c r="M91"/>
  <c r="N91"/>
  <c r="O91"/>
  <c r="J182"/>
  <c r="K182"/>
  <c r="L182"/>
  <c r="M182"/>
  <c r="N182"/>
  <c r="O182"/>
  <c r="J183"/>
  <c r="K183"/>
  <c r="L183"/>
  <c r="M183"/>
  <c r="N183"/>
  <c r="O183"/>
  <c r="J185"/>
  <c r="K185"/>
  <c r="L185"/>
  <c r="M185"/>
  <c r="N185"/>
  <c r="O185"/>
  <c r="J186"/>
  <c r="K186"/>
  <c r="L186"/>
  <c r="M186"/>
  <c r="N186"/>
  <c r="O186"/>
  <c r="J187"/>
  <c r="K187"/>
  <c r="L187"/>
  <c r="M187"/>
  <c r="N187"/>
  <c r="O187"/>
  <c r="N3"/>
  <c r="M3"/>
  <c r="L3"/>
  <c r="K3"/>
  <c r="J3"/>
  <c r="J110" i="12" l="1"/>
  <c r="K110"/>
  <c r="L110"/>
  <c r="M110"/>
  <c r="N110"/>
  <c r="O110"/>
  <c r="J92"/>
  <c r="K92"/>
  <c r="L92"/>
  <c r="M92"/>
  <c r="N92"/>
  <c r="O92"/>
  <c r="J93"/>
  <c r="K93"/>
  <c r="L93"/>
  <c r="M93"/>
  <c r="N93"/>
  <c r="O93"/>
  <c r="J94"/>
  <c r="K94"/>
  <c r="L94"/>
  <c r="M94"/>
  <c r="N94"/>
  <c r="O94"/>
  <c r="J95"/>
  <c r="K95"/>
  <c r="L95"/>
  <c r="M95"/>
  <c r="N95"/>
  <c r="O95"/>
  <c r="J96"/>
  <c r="K96"/>
  <c r="L96"/>
  <c r="M96"/>
  <c r="N96"/>
  <c r="O96"/>
  <c r="O49"/>
  <c r="N49"/>
  <c r="M49"/>
  <c r="L49"/>
  <c r="K49"/>
  <c r="J49"/>
  <c r="O41"/>
  <c r="N41"/>
  <c r="M41"/>
  <c r="L41"/>
  <c r="K41"/>
  <c r="J41"/>
  <c r="O32"/>
  <c r="N32"/>
  <c r="M32"/>
  <c r="L32"/>
  <c r="K32"/>
  <c r="J32"/>
  <c r="O27"/>
  <c r="N27"/>
  <c r="M27"/>
  <c r="L27"/>
  <c r="K27"/>
  <c r="J27"/>
  <c r="J10"/>
  <c r="K10"/>
  <c r="L10"/>
  <c r="M10"/>
  <c r="N10"/>
  <c r="O10"/>
  <c r="O91"/>
  <c r="N91"/>
  <c r="M91"/>
  <c r="L91"/>
  <c r="K91"/>
  <c r="J91"/>
  <c r="J115"/>
  <c r="J7"/>
  <c r="K7"/>
  <c r="L7"/>
  <c r="M7"/>
  <c r="N7"/>
  <c r="O7"/>
  <c r="J11"/>
  <c r="K11"/>
  <c r="L11"/>
  <c r="M11"/>
  <c r="N11"/>
  <c r="O11"/>
  <c r="L5"/>
  <c r="M5"/>
  <c r="N5"/>
  <c r="O5"/>
  <c r="J6"/>
  <c r="K6"/>
  <c r="L6"/>
  <c r="M6"/>
  <c r="N6"/>
  <c r="O6"/>
  <c r="J9"/>
  <c r="K9"/>
  <c r="L9"/>
  <c r="M9"/>
  <c r="N9"/>
  <c r="O9"/>
  <c r="J8"/>
  <c r="K8"/>
  <c r="L8"/>
  <c r="M8"/>
  <c r="N8"/>
  <c r="O8"/>
  <c r="J40"/>
  <c r="K40"/>
  <c r="L40"/>
  <c r="M40"/>
  <c r="N40"/>
  <c r="O40"/>
  <c r="J37"/>
  <c r="K37"/>
  <c r="L37"/>
  <c r="M37"/>
  <c r="N37"/>
  <c r="O37"/>
  <c r="J33"/>
  <c r="K33"/>
  <c r="L33"/>
  <c r="M33"/>
  <c r="N33"/>
  <c r="O33"/>
  <c r="J35"/>
  <c r="K35"/>
  <c r="L35"/>
  <c r="M35"/>
  <c r="N35"/>
  <c r="O35"/>
  <c r="J13"/>
  <c r="K13"/>
  <c r="L13"/>
  <c r="M13"/>
  <c r="N13"/>
  <c r="O13"/>
  <c r="J29"/>
  <c r="K29"/>
  <c r="L29"/>
  <c r="M29"/>
  <c r="N29"/>
  <c r="O29"/>
  <c r="J18"/>
  <c r="K18"/>
  <c r="L18"/>
  <c r="M18"/>
  <c r="N18"/>
  <c r="O18"/>
  <c r="J17"/>
  <c r="K17"/>
  <c r="L17"/>
  <c r="M17"/>
  <c r="N17"/>
  <c r="O17"/>
  <c r="J22"/>
  <c r="K22"/>
  <c r="L22"/>
  <c r="M22"/>
  <c r="N22"/>
  <c r="O22"/>
  <c r="J24"/>
  <c r="K24"/>
  <c r="L24"/>
  <c r="M24"/>
  <c r="N24"/>
  <c r="O24"/>
  <c r="J26"/>
  <c r="K26"/>
  <c r="L26"/>
  <c r="M26"/>
  <c r="N26"/>
  <c r="O26"/>
  <c r="J20"/>
  <c r="K20"/>
  <c r="L20"/>
  <c r="M20"/>
  <c r="N20"/>
  <c r="O20"/>
  <c r="J21"/>
  <c r="K21"/>
  <c r="L21"/>
  <c r="M21"/>
  <c r="N21"/>
  <c r="O21"/>
  <c r="J145"/>
  <c r="K145"/>
  <c r="L145"/>
  <c r="M145"/>
  <c r="N145"/>
  <c r="O145"/>
  <c r="J19"/>
  <c r="K19"/>
  <c r="L19"/>
  <c r="M19"/>
  <c r="N19"/>
  <c r="O19"/>
  <c r="J31"/>
  <c r="K31"/>
  <c r="L31"/>
  <c r="M31"/>
  <c r="N31"/>
  <c r="O31"/>
  <c r="J39"/>
  <c r="K39"/>
  <c r="L39"/>
  <c r="M39"/>
  <c r="N39"/>
  <c r="O39"/>
  <c r="J16"/>
  <c r="K16"/>
  <c r="L16"/>
  <c r="M16"/>
  <c r="N16"/>
  <c r="O16"/>
  <c r="J34"/>
  <c r="K34"/>
  <c r="L34"/>
  <c r="M34"/>
  <c r="N34"/>
  <c r="O34"/>
  <c r="J28"/>
  <c r="K28"/>
  <c r="L28"/>
  <c r="M28"/>
  <c r="N28"/>
  <c r="O28"/>
  <c r="J36"/>
  <c r="K36"/>
  <c r="L36"/>
  <c r="M36"/>
  <c r="N36"/>
  <c r="O36"/>
  <c r="J14"/>
  <c r="K14"/>
  <c r="L14"/>
  <c r="M14"/>
  <c r="N14"/>
  <c r="O14"/>
  <c r="J25"/>
  <c r="K25"/>
  <c r="L25"/>
  <c r="M25"/>
  <c r="N25"/>
  <c r="O25"/>
  <c r="J38"/>
  <c r="K38"/>
  <c r="L38"/>
  <c r="M38"/>
  <c r="N38"/>
  <c r="O38"/>
  <c r="J23"/>
  <c r="K23"/>
  <c r="L23"/>
  <c r="M23"/>
  <c r="N23"/>
  <c r="O23"/>
  <c r="J30"/>
  <c r="K30"/>
  <c r="L30"/>
  <c r="M30"/>
  <c r="N30"/>
  <c r="O30"/>
  <c r="J15"/>
  <c r="K15"/>
  <c r="L15"/>
  <c r="M15"/>
  <c r="N15"/>
  <c r="O15"/>
  <c r="J53"/>
  <c r="K53"/>
  <c r="L53"/>
  <c r="M53"/>
  <c r="N53"/>
  <c r="O53"/>
  <c r="J51"/>
  <c r="K51"/>
  <c r="L51"/>
  <c r="M51"/>
  <c r="N51"/>
  <c r="O51"/>
  <c r="J44"/>
  <c r="K44"/>
  <c r="L44"/>
  <c r="M44"/>
  <c r="N44"/>
  <c r="O44"/>
  <c r="J52"/>
  <c r="K52"/>
  <c r="L52"/>
  <c r="M52"/>
  <c r="N52"/>
  <c r="O52"/>
  <c r="J55"/>
  <c r="K55"/>
  <c r="L55"/>
  <c r="M55"/>
  <c r="N55"/>
  <c r="O55"/>
  <c r="J48"/>
  <c r="K48"/>
  <c r="L48"/>
  <c r="M48"/>
  <c r="N48"/>
  <c r="O48"/>
  <c r="J43"/>
  <c r="K43"/>
  <c r="L43"/>
  <c r="M43"/>
  <c r="N43"/>
  <c r="O43"/>
  <c r="J46"/>
  <c r="K46"/>
  <c r="L46"/>
  <c r="M46"/>
  <c r="N46"/>
  <c r="O46"/>
  <c r="J45"/>
  <c r="K45"/>
  <c r="L45"/>
  <c r="M45"/>
  <c r="N45"/>
  <c r="O45"/>
  <c r="J54"/>
  <c r="K54"/>
  <c r="L54"/>
  <c r="M54"/>
  <c r="N54"/>
  <c r="O54"/>
  <c r="J42"/>
  <c r="K42"/>
  <c r="L42"/>
  <c r="M42"/>
  <c r="N42"/>
  <c r="O42"/>
  <c r="J50"/>
  <c r="K50"/>
  <c r="L50"/>
  <c r="M50"/>
  <c r="N50"/>
  <c r="O50"/>
  <c r="J47"/>
  <c r="K47"/>
  <c r="L47"/>
  <c r="M47"/>
  <c r="N47"/>
  <c r="O47"/>
  <c r="J61"/>
  <c r="K61"/>
  <c r="L61"/>
  <c r="M61"/>
  <c r="N61"/>
  <c r="O61"/>
  <c r="J69"/>
  <c r="K69"/>
  <c r="L69"/>
  <c r="M69"/>
  <c r="N69"/>
  <c r="O69"/>
  <c r="J77"/>
  <c r="K77"/>
  <c r="L77"/>
  <c r="M77"/>
  <c r="N77"/>
  <c r="O77"/>
  <c r="J59"/>
  <c r="K59"/>
  <c r="L59"/>
  <c r="M59"/>
  <c r="N59"/>
  <c r="O59"/>
  <c r="J62"/>
  <c r="K62"/>
  <c r="L62"/>
  <c r="M62"/>
  <c r="N62"/>
  <c r="O62"/>
  <c r="J71"/>
  <c r="K71"/>
  <c r="L71"/>
  <c r="M71"/>
  <c r="N71"/>
  <c r="O71"/>
  <c r="J68"/>
  <c r="K68"/>
  <c r="L68"/>
  <c r="M68"/>
  <c r="N68"/>
  <c r="O68"/>
  <c r="J76"/>
  <c r="K76"/>
  <c r="L76"/>
  <c r="M76"/>
  <c r="N76"/>
  <c r="O76"/>
  <c r="J83"/>
  <c r="K83"/>
  <c r="L83"/>
  <c r="M83"/>
  <c r="N83"/>
  <c r="O83"/>
  <c r="J58"/>
  <c r="K58"/>
  <c r="L58"/>
  <c r="M58"/>
  <c r="N58"/>
  <c r="O58"/>
  <c r="J74"/>
  <c r="K74"/>
  <c r="L74"/>
  <c r="M74"/>
  <c r="N74"/>
  <c r="O74"/>
  <c r="J63"/>
  <c r="K63"/>
  <c r="L63"/>
  <c r="M63"/>
  <c r="N63"/>
  <c r="O63"/>
  <c r="J66"/>
  <c r="K66"/>
  <c r="L66"/>
  <c r="M66"/>
  <c r="N66"/>
  <c r="O66"/>
  <c r="J72"/>
  <c r="K72"/>
  <c r="L72"/>
  <c r="M72"/>
  <c r="N72"/>
  <c r="O72"/>
  <c r="J75"/>
  <c r="K75"/>
  <c r="L75"/>
  <c r="M75"/>
  <c r="N75"/>
  <c r="O75"/>
  <c r="J65"/>
  <c r="K65"/>
  <c r="L65"/>
  <c r="M65"/>
  <c r="N65"/>
  <c r="O65"/>
  <c r="J70"/>
  <c r="K70"/>
  <c r="L70"/>
  <c r="M70"/>
  <c r="N70"/>
  <c r="O70"/>
  <c r="J67"/>
  <c r="K67"/>
  <c r="L67"/>
  <c r="M67"/>
  <c r="N67"/>
  <c r="O67"/>
  <c r="J80"/>
  <c r="K80"/>
  <c r="L80"/>
  <c r="M80"/>
  <c r="N80"/>
  <c r="O80"/>
  <c r="J73"/>
  <c r="K73"/>
  <c r="L73"/>
  <c r="M73"/>
  <c r="N73"/>
  <c r="O73"/>
  <c r="J56"/>
  <c r="K56"/>
  <c r="L56"/>
  <c r="M56"/>
  <c r="N56"/>
  <c r="O56"/>
  <c r="J64"/>
  <c r="K64"/>
  <c r="L64"/>
  <c r="M64"/>
  <c r="N64"/>
  <c r="O64"/>
  <c r="J82"/>
  <c r="K82"/>
  <c r="L82"/>
  <c r="M82"/>
  <c r="N82"/>
  <c r="O82"/>
  <c r="J81"/>
  <c r="K81"/>
  <c r="L81"/>
  <c r="M81"/>
  <c r="N81"/>
  <c r="O81"/>
  <c r="J57"/>
  <c r="K57"/>
  <c r="L57"/>
  <c r="M57"/>
  <c r="N57"/>
  <c r="O57"/>
  <c r="J60"/>
  <c r="K60"/>
  <c r="L60"/>
  <c r="M60"/>
  <c r="N60"/>
  <c r="O60"/>
  <c r="J101"/>
  <c r="K101"/>
  <c r="L101"/>
  <c r="M101"/>
  <c r="N101"/>
  <c r="O101"/>
  <c r="J104"/>
  <c r="K104"/>
  <c r="L104"/>
  <c r="M104"/>
  <c r="N104"/>
  <c r="O104"/>
  <c r="J88"/>
  <c r="K88"/>
  <c r="L88"/>
  <c r="M88"/>
  <c r="N88"/>
  <c r="O88"/>
  <c r="J86"/>
  <c r="K86"/>
  <c r="L86"/>
  <c r="M86"/>
  <c r="N86"/>
  <c r="O86"/>
  <c r="J85"/>
  <c r="K85"/>
  <c r="L85"/>
  <c r="M85"/>
  <c r="N85"/>
  <c r="O85"/>
  <c r="J102"/>
  <c r="K102"/>
  <c r="L102"/>
  <c r="M102"/>
  <c r="N102"/>
  <c r="O102"/>
  <c r="J106"/>
  <c r="K106"/>
  <c r="L106"/>
  <c r="M106"/>
  <c r="N106"/>
  <c r="O106"/>
  <c r="J84"/>
  <c r="K84"/>
  <c r="L84"/>
  <c r="M84"/>
  <c r="N84"/>
  <c r="O84"/>
  <c r="J87"/>
  <c r="K87"/>
  <c r="L87"/>
  <c r="M87"/>
  <c r="N87"/>
  <c r="O87"/>
  <c r="J98"/>
  <c r="K98"/>
  <c r="L98"/>
  <c r="M98"/>
  <c r="N98"/>
  <c r="O98"/>
  <c r="J103"/>
  <c r="K103"/>
  <c r="L103"/>
  <c r="M103"/>
  <c r="N103"/>
  <c r="O103"/>
  <c r="J90"/>
  <c r="K90"/>
  <c r="L90"/>
  <c r="M90"/>
  <c r="N90"/>
  <c r="O90"/>
  <c r="J99"/>
  <c r="K99"/>
  <c r="L99"/>
  <c r="M99"/>
  <c r="N99"/>
  <c r="O99"/>
  <c r="J100"/>
  <c r="K100"/>
  <c r="L100"/>
  <c r="M100"/>
  <c r="N100"/>
  <c r="O100"/>
  <c r="J89"/>
  <c r="K89"/>
  <c r="L89"/>
  <c r="M89"/>
  <c r="N89"/>
  <c r="O89"/>
  <c r="J97"/>
  <c r="K97"/>
  <c r="L97"/>
  <c r="M97"/>
  <c r="N97"/>
  <c r="O97"/>
  <c r="J105"/>
  <c r="K105"/>
  <c r="L105"/>
  <c r="M105"/>
  <c r="N105"/>
  <c r="O105"/>
  <c r="K115"/>
  <c r="L115"/>
  <c r="M115"/>
  <c r="N115"/>
  <c r="O115"/>
  <c r="J112"/>
  <c r="K112"/>
  <c r="L112"/>
  <c r="M112"/>
  <c r="N112"/>
  <c r="O112"/>
  <c r="J116"/>
  <c r="K116"/>
  <c r="L116"/>
  <c r="M116"/>
  <c r="N116"/>
  <c r="O116"/>
  <c r="J120"/>
  <c r="K120"/>
  <c r="L120"/>
  <c r="M120"/>
  <c r="N120"/>
  <c r="O120"/>
  <c r="J114"/>
  <c r="K114"/>
  <c r="L114"/>
  <c r="M114"/>
  <c r="N114"/>
  <c r="O114"/>
  <c r="J117"/>
  <c r="K117"/>
  <c r="L117"/>
  <c r="M117"/>
  <c r="N117"/>
  <c r="O117"/>
  <c r="J108"/>
  <c r="K108"/>
  <c r="L108"/>
  <c r="M108"/>
  <c r="N108"/>
  <c r="O108"/>
  <c r="J109"/>
  <c r="K109"/>
  <c r="L109"/>
  <c r="M109"/>
  <c r="N109"/>
  <c r="O109"/>
  <c r="J107"/>
  <c r="K107"/>
  <c r="L107"/>
  <c r="M107"/>
  <c r="N107"/>
  <c r="O107"/>
  <c r="J118"/>
  <c r="K118"/>
  <c r="L118"/>
  <c r="M118"/>
  <c r="N118"/>
  <c r="O118"/>
  <c r="J121"/>
  <c r="K121"/>
  <c r="L121"/>
  <c r="M121"/>
  <c r="N121"/>
  <c r="O121"/>
  <c r="J111"/>
  <c r="K111"/>
  <c r="L111"/>
  <c r="M111"/>
  <c r="N111"/>
  <c r="O111"/>
  <c r="J113"/>
  <c r="K113"/>
  <c r="L113"/>
  <c r="M113"/>
  <c r="N113"/>
  <c r="O113"/>
  <c r="J119"/>
  <c r="K119"/>
  <c r="L119"/>
  <c r="M119"/>
  <c r="N119"/>
  <c r="O119"/>
  <c r="J130"/>
  <c r="K130"/>
  <c r="L130"/>
  <c r="M130"/>
  <c r="N130"/>
  <c r="O130"/>
  <c r="J123"/>
  <c r="K123"/>
  <c r="L123"/>
  <c r="M123"/>
  <c r="N123"/>
  <c r="O123"/>
  <c r="J133"/>
  <c r="K133"/>
  <c r="L133"/>
  <c r="M133"/>
  <c r="N133"/>
  <c r="O133"/>
  <c r="J125"/>
  <c r="K125"/>
  <c r="L125"/>
  <c r="M125"/>
  <c r="N125"/>
  <c r="O125"/>
  <c r="J126"/>
  <c r="K126"/>
  <c r="L126"/>
  <c r="M126"/>
  <c r="N126"/>
  <c r="O126"/>
  <c r="J132"/>
  <c r="K132"/>
  <c r="L132"/>
  <c r="M132"/>
  <c r="N132"/>
  <c r="O132"/>
  <c r="J137"/>
  <c r="K137"/>
  <c r="L137"/>
  <c r="M137"/>
  <c r="N137"/>
  <c r="O137"/>
  <c r="J127"/>
  <c r="K127"/>
  <c r="L127"/>
  <c r="M127"/>
  <c r="N127"/>
  <c r="O127"/>
  <c r="J139"/>
  <c r="K139"/>
  <c r="L139"/>
  <c r="M139"/>
  <c r="N139"/>
  <c r="O139"/>
  <c r="J135"/>
  <c r="K135"/>
  <c r="L135"/>
  <c r="M135"/>
  <c r="N135"/>
  <c r="O135"/>
  <c r="J124"/>
  <c r="K124"/>
  <c r="L124"/>
  <c r="M124"/>
  <c r="N124"/>
  <c r="O124"/>
  <c r="J138"/>
  <c r="K138"/>
  <c r="L138"/>
  <c r="M138"/>
  <c r="N138"/>
  <c r="O138"/>
  <c r="J122"/>
  <c r="K122"/>
  <c r="L122"/>
  <c r="M122"/>
  <c r="N122"/>
  <c r="O122"/>
  <c r="J136"/>
  <c r="K136"/>
  <c r="L136"/>
  <c r="M136"/>
  <c r="N136"/>
  <c r="O136"/>
  <c r="J128"/>
  <c r="K128"/>
  <c r="L128"/>
  <c r="M128"/>
  <c r="N128"/>
  <c r="O128"/>
  <c r="J131"/>
  <c r="K131"/>
  <c r="L131"/>
  <c r="M131"/>
  <c r="N131"/>
  <c r="O131"/>
  <c r="J129"/>
  <c r="K129"/>
  <c r="L129"/>
  <c r="M129"/>
  <c r="N129"/>
  <c r="O129"/>
  <c r="J134"/>
  <c r="K134"/>
  <c r="L134"/>
  <c r="M134"/>
  <c r="N134"/>
  <c r="O134"/>
  <c r="J144"/>
  <c r="K144"/>
  <c r="L144"/>
  <c r="M144"/>
  <c r="N144"/>
  <c r="O144"/>
  <c r="J152"/>
  <c r="K152"/>
  <c r="L152"/>
  <c r="M152"/>
  <c r="N152"/>
  <c r="O152"/>
  <c r="J140"/>
  <c r="K140"/>
  <c r="L140"/>
  <c r="M140"/>
  <c r="N140"/>
  <c r="O140"/>
  <c r="J149"/>
  <c r="K149"/>
  <c r="L149"/>
  <c r="M149"/>
  <c r="N149"/>
  <c r="O149"/>
  <c r="J141"/>
  <c r="K141"/>
  <c r="L141"/>
  <c r="M141"/>
  <c r="N141"/>
  <c r="O141"/>
  <c r="J146"/>
  <c r="K146"/>
  <c r="L146"/>
  <c r="M146"/>
  <c r="N146"/>
  <c r="O146"/>
  <c r="J148"/>
  <c r="K148"/>
  <c r="L148"/>
  <c r="M148"/>
  <c r="N148"/>
  <c r="O148"/>
  <c r="J142"/>
  <c r="K142"/>
  <c r="L142"/>
  <c r="M142"/>
  <c r="N142"/>
  <c r="O142"/>
  <c r="J143"/>
  <c r="K143"/>
  <c r="L143"/>
  <c r="M143"/>
  <c r="N143"/>
  <c r="O143"/>
  <c r="J151"/>
  <c r="K151"/>
  <c r="L151"/>
  <c r="M151"/>
  <c r="N151"/>
  <c r="O151"/>
  <c r="J164"/>
  <c r="K164"/>
  <c r="L164"/>
  <c r="M164"/>
  <c r="N164"/>
  <c r="O164"/>
  <c r="J160"/>
  <c r="K160"/>
  <c r="L160"/>
  <c r="M160"/>
  <c r="N160"/>
  <c r="O160"/>
  <c r="J156"/>
  <c r="K156"/>
  <c r="L156"/>
  <c r="M156"/>
  <c r="N156"/>
  <c r="O156"/>
  <c r="J167"/>
  <c r="K167"/>
  <c r="L167"/>
  <c r="M167"/>
  <c r="N167"/>
  <c r="O167"/>
  <c r="J154"/>
  <c r="K154"/>
  <c r="L154"/>
  <c r="M154"/>
  <c r="N154"/>
  <c r="O154"/>
  <c r="J161"/>
  <c r="K161"/>
  <c r="L161"/>
  <c r="M161"/>
  <c r="N161"/>
  <c r="O161"/>
  <c r="J150"/>
  <c r="K150"/>
  <c r="L150"/>
  <c r="M150"/>
  <c r="N150"/>
  <c r="O150"/>
  <c r="J157"/>
  <c r="K157"/>
  <c r="L157"/>
  <c r="M157"/>
  <c r="N157"/>
  <c r="O157"/>
  <c r="J166"/>
  <c r="K166"/>
  <c r="L166"/>
  <c r="M166"/>
  <c r="N166"/>
  <c r="O166"/>
  <c r="J163"/>
  <c r="K163"/>
  <c r="L163"/>
  <c r="M163"/>
  <c r="N163"/>
  <c r="O163"/>
  <c r="J155"/>
  <c r="K155"/>
  <c r="L155"/>
  <c r="M155"/>
  <c r="N155"/>
  <c r="O155"/>
  <c r="J153"/>
  <c r="K153"/>
  <c r="L153"/>
  <c r="M153"/>
  <c r="N153"/>
  <c r="O153"/>
  <c r="J158"/>
  <c r="K158"/>
  <c r="L158"/>
  <c r="M158"/>
  <c r="N158"/>
  <c r="O158"/>
  <c r="J165"/>
  <c r="K165"/>
  <c r="L165"/>
  <c r="M165"/>
  <c r="N165"/>
  <c r="O165"/>
  <c r="J162"/>
  <c r="K162"/>
  <c r="L162"/>
  <c r="M162"/>
  <c r="N162"/>
  <c r="O162"/>
  <c r="J176"/>
  <c r="K176"/>
  <c r="L176"/>
  <c r="M176"/>
  <c r="N176"/>
  <c r="O176"/>
  <c r="J168"/>
  <c r="K168"/>
  <c r="L168"/>
  <c r="M168"/>
  <c r="N168"/>
  <c r="O168"/>
  <c r="J174"/>
  <c r="K174"/>
  <c r="L174"/>
  <c r="M174"/>
  <c r="N174"/>
  <c r="O174"/>
  <c r="J159"/>
  <c r="K159"/>
  <c r="L159"/>
  <c r="M159"/>
  <c r="N159"/>
  <c r="O159"/>
  <c r="J184"/>
  <c r="K184"/>
  <c r="L184"/>
  <c r="M184"/>
  <c r="N184"/>
  <c r="O184"/>
  <c r="J169"/>
  <c r="K169"/>
  <c r="L169"/>
  <c r="M169"/>
  <c r="N169"/>
  <c r="O169"/>
  <c r="J175"/>
  <c r="K175"/>
  <c r="L175"/>
  <c r="M175"/>
  <c r="N175"/>
  <c r="O175"/>
  <c r="J186"/>
  <c r="K186"/>
  <c r="L186"/>
  <c r="M186"/>
  <c r="N186"/>
  <c r="O186"/>
  <c r="J172"/>
  <c r="K172"/>
  <c r="L172"/>
  <c r="M172"/>
  <c r="N172"/>
  <c r="O172"/>
  <c r="J170"/>
  <c r="K170"/>
  <c r="L170"/>
  <c r="M170"/>
  <c r="N170"/>
  <c r="O170"/>
  <c r="J181"/>
  <c r="K181"/>
  <c r="L181"/>
  <c r="M181"/>
  <c r="N181"/>
  <c r="O181"/>
  <c r="J178"/>
  <c r="K178"/>
  <c r="L178"/>
  <c r="M178"/>
  <c r="N178"/>
  <c r="O178"/>
  <c r="J180"/>
  <c r="K180"/>
  <c r="L180"/>
  <c r="M180"/>
  <c r="N180"/>
  <c r="O180"/>
  <c r="J185"/>
  <c r="K185"/>
  <c r="L185"/>
  <c r="M185"/>
  <c r="N185"/>
  <c r="O185"/>
  <c r="J171"/>
  <c r="K171"/>
  <c r="L171"/>
  <c r="M171"/>
  <c r="N171"/>
  <c r="O171"/>
  <c r="J179"/>
  <c r="K179"/>
  <c r="L179"/>
  <c r="M179"/>
  <c r="N179"/>
  <c r="O179"/>
  <c r="J183"/>
  <c r="K183"/>
  <c r="L183"/>
  <c r="M183"/>
  <c r="N183"/>
  <c r="O183"/>
  <c r="J187"/>
  <c r="K187"/>
  <c r="L187"/>
  <c r="M187"/>
  <c r="N187"/>
  <c r="O187"/>
  <c r="J182"/>
  <c r="K182"/>
  <c r="L182"/>
  <c r="M182"/>
  <c r="N182"/>
  <c r="O182"/>
  <c r="J177"/>
  <c r="K177"/>
  <c r="L177"/>
  <c r="M177"/>
  <c r="N177"/>
  <c r="O177"/>
  <c r="J173"/>
  <c r="K173"/>
  <c r="L173"/>
  <c r="M173"/>
  <c r="N173"/>
  <c r="O173"/>
  <c r="J79"/>
  <c r="K79"/>
  <c r="L79"/>
  <c r="M79"/>
  <c r="N79"/>
  <c r="O79"/>
  <c r="J188"/>
  <c r="K188"/>
  <c r="L188"/>
  <c r="M188"/>
  <c r="N188"/>
  <c r="O188"/>
  <c r="O12"/>
  <c r="N12"/>
  <c r="M12"/>
  <c r="L12"/>
  <c r="J12"/>
  <c r="K12"/>
  <c r="L6" i="10" l="1"/>
  <c r="M6"/>
  <c r="N6"/>
  <c r="O6"/>
  <c r="P6"/>
  <c r="Q6"/>
  <c r="L7"/>
  <c r="M7"/>
  <c r="N7"/>
  <c r="O7"/>
  <c r="P7"/>
  <c r="Q7"/>
  <c r="L8"/>
  <c r="M8"/>
  <c r="N8"/>
  <c r="O8"/>
  <c r="P8"/>
  <c r="Q8"/>
  <c r="L9"/>
  <c r="M9"/>
  <c r="N9"/>
  <c r="O9"/>
  <c r="P9"/>
  <c r="Q9"/>
  <c r="L10"/>
  <c r="M10"/>
  <c r="N10"/>
  <c r="O10"/>
  <c r="P10"/>
  <c r="Q10"/>
  <c r="L11"/>
  <c r="M11"/>
  <c r="N11"/>
  <c r="O11"/>
  <c r="P11"/>
  <c r="Q11"/>
  <c r="L12"/>
  <c r="M12"/>
  <c r="N12"/>
  <c r="O12"/>
  <c r="P12"/>
  <c r="Q12"/>
  <c r="L13"/>
  <c r="M13"/>
  <c r="N13"/>
  <c r="O13"/>
  <c r="P13"/>
  <c r="Q13"/>
  <c r="L14"/>
  <c r="M14"/>
  <c r="N14"/>
  <c r="O14"/>
  <c r="P14"/>
  <c r="Q14"/>
  <c r="L15"/>
  <c r="M15"/>
  <c r="N15"/>
  <c r="P15"/>
  <c r="Q15"/>
  <c r="Q5"/>
  <c r="O5"/>
  <c r="P5"/>
  <c r="N5"/>
  <c r="M5"/>
  <c r="L5"/>
  <c r="P12" i="9" l="1"/>
  <c r="N12"/>
  <c r="N5"/>
  <c r="O5"/>
  <c r="P5"/>
  <c r="Q5"/>
  <c r="N6"/>
  <c r="O6"/>
  <c r="P6"/>
  <c r="Q6"/>
  <c r="N7"/>
  <c r="O7"/>
  <c r="P7"/>
  <c r="Q7"/>
  <c r="N8"/>
  <c r="O8"/>
  <c r="P8"/>
  <c r="Q8"/>
  <c r="N9"/>
  <c r="O9"/>
  <c r="P9"/>
  <c r="Q9"/>
  <c r="N10"/>
  <c r="O10"/>
  <c r="P10"/>
  <c r="Q10"/>
  <c r="N11"/>
  <c r="O11"/>
  <c r="P11"/>
  <c r="Q11"/>
  <c r="O12"/>
  <c r="Q12"/>
  <c r="N13"/>
  <c r="O13"/>
  <c r="P13"/>
  <c r="Q13"/>
  <c r="N14"/>
  <c r="O14"/>
  <c r="P14"/>
  <c r="Q14"/>
  <c r="Q4"/>
  <c r="P4"/>
  <c r="O4"/>
  <c r="N4"/>
  <c r="L5"/>
  <c r="M5"/>
  <c r="L6"/>
  <c r="M6"/>
  <c r="L7"/>
  <c r="M7"/>
  <c r="L8"/>
  <c r="M8"/>
  <c r="L9"/>
  <c r="M9"/>
  <c r="L10"/>
  <c r="M10"/>
  <c r="L11"/>
  <c r="M11"/>
  <c r="L12"/>
  <c r="M12"/>
  <c r="L13"/>
  <c r="M13"/>
  <c r="L14"/>
  <c r="M14"/>
  <c r="M4"/>
  <c r="L4"/>
  <c r="O4" i="8" l="1"/>
  <c r="O5"/>
  <c r="O6"/>
  <c r="O7"/>
  <c r="O8"/>
  <c r="O9"/>
  <c r="O10"/>
  <c r="O11"/>
  <c r="O12"/>
  <c r="O13"/>
  <c r="O3"/>
  <c r="L4"/>
  <c r="M4"/>
  <c r="N4"/>
  <c r="P4"/>
  <c r="Q4"/>
  <c r="L5"/>
  <c r="M5"/>
  <c r="N5"/>
  <c r="P5"/>
  <c r="Q5"/>
  <c r="L6"/>
  <c r="M6"/>
  <c r="N6"/>
  <c r="P6"/>
  <c r="Q6"/>
  <c r="L7"/>
  <c r="M7"/>
  <c r="N7"/>
  <c r="P7"/>
  <c r="Q7"/>
  <c r="L8"/>
  <c r="M8"/>
  <c r="N8"/>
  <c r="P8"/>
  <c r="Q8"/>
  <c r="L9"/>
  <c r="M9"/>
  <c r="N9"/>
  <c r="P9"/>
  <c r="Q9"/>
  <c r="L10"/>
  <c r="M10"/>
  <c r="N10"/>
  <c r="P10"/>
  <c r="Q10"/>
  <c r="L11"/>
  <c r="M11"/>
  <c r="N11"/>
  <c r="P11"/>
  <c r="Q11"/>
  <c r="L12"/>
  <c r="M12"/>
  <c r="N12"/>
  <c r="P12"/>
  <c r="Q12"/>
  <c r="L13"/>
  <c r="M13"/>
  <c r="N13"/>
  <c r="P13"/>
  <c r="Q13"/>
  <c r="Q3"/>
  <c r="P3"/>
  <c r="N3"/>
  <c r="M3"/>
  <c r="L3"/>
  <c r="P5" i="3" l="1"/>
  <c r="P6"/>
  <c r="P7"/>
  <c r="P8"/>
  <c r="P9"/>
  <c r="P10"/>
  <c r="P11"/>
  <c r="P12"/>
  <c r="P13"/>
  <c r="P14"/>
  <c r="P4"/>
  <c r="Q5"/>
  <c r="S5"/>
  <c r="Q6"/>
  <c r="S6"/>
  <c r="Q7"/>
  <c r="S7"/>
  <c r="Q8"/>
  <c r="S8"/>
  <c r="Q9"/>
  <c r="S9"/>
  <c r="Q10"/>
  <c r="S10"/>
  <c r="Q11"/>
  <c r="S11"/>
  <c r="Q12"/>
  <c r="S12"/>
  <c r="Q13"/>
  <c r="S13"/>
  <c r="Q14"/>
  <c r="S14"/>
  <c r="S4"/>
  <c r="Q4"/>
  <c r="O5"/>
  <c r="O6"/>
  <c r="O7"/>
  <c r="O8"/>
  <c r="O9"/>
  <c r="O10"/>
  <c r="O11"/>
  <c r="O12"/>
  <c r="O13"/>
  <c r="O14"/>
  <c r="O4"/>
  <c r="M5"/>
  <c r="M6"/>
  <c r="M7"/>
  <c r="M8"/>
  <c r="M9"/>
  <c r="M10"/>
  <c r="M11"/>
  <c r="M12"/>
  <c r="M13"/>
  <c r="M14"/>
  <c r="M4"/>
  <c r="N14" l="1"/>
  <c r="T14"/>
  <c r="N12"/>
  <c r="T12"/>
  <c r="N8"/>
  <c r="T8"/>
  <c r="N4"/>
  <c r="T4"/>
  <c r="N13"/>
  <c r="T13"/>
  <c r="N11"/>
  <c r="T11"/>
  <c r="N9"/>
  <c r="T9"/>
  <c r="N7"/>
  <c r="T7"/>
  <c r="N5"/>
  <c r="T5"/>
  <c r="N10"/>
  <c r="T10"/>
  <c r="N6"/>
  <c r="T6"/>
  <c r="B9" i="1"/>
  <c r="B8" s="1"/>
  <c r="B7" s="1"/>
  <c r="B6" s="1"/>
  <c r="B5" s="1"/>
  <c r="K19"/>
  <c r="AC19"/>
  <c r="AH19"/>
  <c r="AG19"/>
  <c r="X19"/>
  <c r="S19"/>
  <c r="AF19"/>
  <c r="J19"/>
  <c r="H19"/>
  <c r="I19" l="1"/>
  <c r="L19"/>
  <c r="U19"/>
  <c r="N19"/>
  <c r="AC6"/>
  <c r="AC5"/>
  <c r="X5"/>
  <c r="X6"/>
  <c r="K5"/>
  <c r="L5" s="1"/>
  <c r="K6"/>
  <c r="B11"/>
  <c r="B12" s="1"/>
  <c r="B13" s="1"/>
  <c r="B14" s="1"/>
  <c r="S5"/>
  <c r="U5" s="1"/>
  <c r="S6"/>
  <c r="T6" s="1"/>
  <c r="J5"/>
  <c r="J6"/>
  <c r="H5"/>
  <c r="G5"/>
  <c r="G6"/>
  <c r="AD6" s="1"/>
  <c r="H6"/>
  <c r="I6"/>
  <c r="H7"/>
  <c r="AG5"/>
  <c r="AH5"/>
  <c r="AG6"/>
  <c r="AH6"/>
  <c r="AC18"/>
  <c r="AF18" s="1"/>
  <c r="AH18"/>
  <c r="AG18"/>
  <c r="X18"/>
  <c r="S18"/>
  <c r="G18"/>
  <c r="J18"/>
  <c r="K18"/>
  <c r="L18"/>
  <c r="H18"/>
  <c r="I18"/>
  <c r="AG8"/>
  <c r="AH8"/>
  <c r="AG9"/>
  <c r="AH9"/>
  <c r="AG10"/>
  <c r="AH10"/>
  <c r="AG11"/>
  <c r="AH11"/>
  <c r="AG12"/>
  <c r="AH12"/>
  <c r="AG13"/>
  <c r="AH13"/>
  <c r="AG14"/>
  <c r="AH14"/>
  <c r="AG15"/>
  <c r="AH15"/>
  <c r="AG16"/>
  <c r="AH16"/>
  <c r="AG17"/>
  <c r="AH17"/>
  <c r="AH7"/>
  <c r="AG7"/>
  <c r="H15"/>
  <c r="K8"/>
  <c r="K9"/>
  <c r="K10"/>
  <c r="K11"/>
  <c r="K12"/>
  <c r="K13"/>
  <c r="K14"/>
  <c r="K15"/>
  <c r="K16"/>
  <c r="K7"/>
  <c r="AC7"/>
  <c r="G7"/>
  <c r="AD7" s="1"/>
  <c r="S7"/>
  <c r="T7" s="1"/>
  <c r="X7"/>
  <c r="J7"/>
  <c r="J8"/>
  <c r="G11"/>
  <c r="AD11" s="1"/>
  <c r="G9"/>
  <c r="AD9" s="1"/>
  <c r="G10"/>
  <c r="G12"/>
  <c r="L12"/>
  <c r="G13"/>
  <c r="L13"/>
  <c r="G14"/>
  <c r="L14"/>
  <c r="G15"/>
  <c r="AD15" s="1"/>
  <c r="L15"/>
  <c r="G16"/>
  <c r="L16"/>
  <c r="K17"/>
  <c r="G17"/>
  <c r="G8"/>
  <c r="AD8" s="1"/>
  <c r="AC8"/>
  <c r="X9"/>
  <c r="X10"/>
  <c r="X11"/>
  <c r="X12"/>
  <c r="X13"/>
  <c r="X14"/>
  <c r="X15"/>
  <c r="X16"/>
  <c r="X8"/>
  <c r="X17"/>
  <c r="S9"/>
  <c r="T9"/>
  <c r="S10"/>
  <c r="T10" s="1"/>
  <c r="S11"/>
  <c r="U11" s="1"/>
  <c r="S12"/>
  <c r="U12" s="1"/>
  <c r="S13"/>
  <c r="U13" s="1"/>
  <c r="S14"/>
  <c r="U14" s="1"/>
  <c r="S15"/>
  <c r="U15" s="1"/>
  <c r="S16"/>
  <c r="U16" s="1"/>
  <c r="S8"/>
  <c r="T8" s="1"/>
  <c r="H9"/>
  <c r="I9" s="1"/>
  <c r="H10"/>
  <c r="I10" s="1"/>
  <c r="H11"/>
  <c r="H12"/>
  <c r="I12"/>
  <c r="H13"/>
  <c r="I13"/>
  <c r="H14"/>
  <c r="I14"/>
  <c r="H16"/>
  <c r="I16" s="1"/>
  <c r="H8"/>
  <c r="AC9"/>
  <c r="AF9" s="1"/>
  <c r="AC10"/>
  <c r="AC11"/>
  <c r="AF11" s="1"/>
  <c r="AC12"/>
  <c r="AF12" s="1"/>
  <c r="AC13"/>
  <c r="AF13" s="1"/>
  <c r="AC14"/>
  <c r="AF14" s="1"/>
  <c r="AC15"/>
  <c r="AF15" s="1"/>
  <c r="AC16"/>
  <c r="AF16" s="1"/>
  <c r="AC17"/>
  <c r="AF17" s="1"/>
  <c r="S17"/>
  <c r="U17" s="1"/>
  <c r="H17"/>
  <c r="I17" s="1"/>
  <c r="J17"/>
  <c r="N12"/>
  <c r="N13"/>
  <c r="N14"/>
  <c r="N15"/>
  <c r="N16"/>
  <c r="J16"/>
  <c r="J15"/>
  <c r="J14"/>
  <c r="J9"/>
  <c r="J10"/>
  <c r="J11"/>
  <c r="J12"/>
  <c r="J13"/>
  <c r="N17"/>
  <c r="I8"/>
  <c r="I11"/>
  <c r="L8"/>
  <c r="L11"/>
  <c r="L7"/>
  <c r="I7"/>
  <c r="U18"/>
  <c r="I15"/>
  <c r="U9"/>
  <c r="U7"/>
  <c r="U8"/>
  <c r="T11"/>
  <c r="N18"/>
  <c r="AE10" l="1"/>
  <c r="AF10"/>
  <c r="AD10"/>
  <c r="AF7"/>
  <c r="T5"/>
  <c r="AF5"/>
  <c r="AE5"/>
  <c r="AE14"/>
  <c r="AE12"/>
  <c r="AE9"/>
  <c r="AE7"/>
  <c r="I5"/>
  <c r="AD5"/>
  <c r="AF8"/>
  <c r="L17"/>
  <c r="AD14"/>
  <c r="AD13"/>
  <c r="AD12"/>
  <c r="L9"/>
  <c r="N11"/>
  <c r="AF6"/>
  <c r="AE15"/>
  <c r="AE13"/>
  <c r="AE11"/>
  <c r="AE8"/>
  <c r="AE6"/>
  <c r="U10"/>
  <c r="N10"/>
  <c r="L10"/>
  <c r="U6"/>
  <c r="L6"/>
  <c r="T13"/>
  <c r="T12"/>
  <c r="T14" l="1"/>
  <c r="T15" l="1"/>
  <c r="B16"/>
  <c r="AE16" l="1"/>
  <c r="AD16"/>
  <c r="T16"/>
  <c r="B17"/>
  <c r="AD17" l="1"/>
  <c r="AE17"/>
  <c r="T17"/>
  <c r="B18"/>
  <c r="B19" l="1"/>
  <c r="AD18"/>
  <c r="T18"/>
  <c r="AE18"/>
  <c r="T19" l="1"/>
  <c r="AE19"/>
  <c r="AD19"/>
</calcChain>
</file>

<file path=xl/sharedStrings.xml><?xml version="1.0" encoding="utf-8"?>
<sst xmlns="http://schemas.openxmlformats.org/spreadsheetml/2006/main" count="2399" uniqueCount="393">
  <si>
    <t>MB</t>
  </si>
  <si>
    <t>PB</t>
  </si>
  <si>
    <t>CURED</t>
  </si>
  <si>
    <t>Other Out</t>
  </si>
  <si>
    <t>Other admited</t>
  </si>
  <si>
    <t>% G2D</t>
  </si>
  <si>
    <t>Registered in during the year</t>
  </si>
  <si>
    <t>REMAINING AT END OF THE YEAR</t>
  </si>
  <si>
    <t xml:space="preserve">NC Enft Total  </t>
  </si>
  <si>
    <t>NC MB Total</t>
  </si>
  <si>
    <t>NC PB Total</t>
  </si>
  <si>
    <t>G2D</t>
  </si>
  <si>
    <t>G2D Tot</t>
  </si>
  <si>
    <t xml:space="preserve">G2D MB </t>
  </si>
  <si>
    <t xml:space="preserve">G2D PB </t>
  </si>
  <si>
    <t>Total Cured</t>
  </si>
  <si>
    <t>Population</t>
  </si>
  <si>
    <t>ND</t>
  </si>
  <si>
    <t>G2D/100000</t>
  </si>
  <si>
    <t>Reg cases end of year</t>
  </si>
  <si>
    <t>Total New cases</t>
  </si>
  <si>
    <t>% MB</t>
  </si>
  <si>
    <t>%Child</t>
  </si>
  <si>
    <t>% Female</t>
  </si>
  <si>
    <t>ADAMAOUA</t>
  </si>
  <si>
    <t>CENTRE</t>
  </si>
  <si>
    <t>EST</t>
  </si>
  <si>
    <t>EXTREME NORD</t>
  </si>
  <si>
    <t>LITTORAL</t>
  </si>
  <si>
    <t>NORD</t>
  </si>
  <si>
    <t>NORD OUEST</t>
  </si>
  <si>
    <t xml:space="preserve">SUD  </t>
  </si>
  <si>
    <t>SUD OUEST</t>
  </si>
  <si>
    <t>OUEST</t>
  </si>
  <si>
    <t>CAMEROON</t>
  </si>
  <si>
    <t>Detection</t>
  </si>
  <si>
    <t>NC child</t>
  </si>
  <si>
    <t>NC Female</t>
  </si>
  <si>
    <t>Cured MB</t>
  </si>
  <si>
    <t>Cured PB</t>
  </si>
  <si>
    <t>Total prev</t>
  </si>
  <si>
    <t>Prev. PB</t>
  </si>
  <si>
    <t>Prev. MB</t>
  </si>
  <si>
    <t>Det rate per 100 000</t>
  </si>
  <si>
    <t>Prev. rate per 10 000</t>
  </si>
  <si>
    <t>Prop Child</t>
  </si>
  <si>
    <t>Prop Female</t>
  </si>
  <si>
    <t>Prop G2D</t>
  </si>
  <si>
    <t>NC MB</t>
  </si>
  <si>
    <t>Prop MB</t>
  </si>
  <si>
    <t>Total Burden Score</t>
  </si>
  <si>
    <t>Year 2000</t>
  </si>
  <si>
    <t>LEPROSY BURDEN ANALYSIS</t>
  </si>
  <si>
    <t>REGIONS</t>
  </si>
  <si>
    <t>New cases</t>
  </si>
  <si>
    <t>Child NC</t>
  </si>
  <si>
    <t>Female NC</t>
  </si>
  <si>
    <t>Prev end</t>
  </si>
  <si>
    <t>Year 2005</t>
  </si>
  <si>
    <t>Prev. rate per 10000</t>
  </si>
  <si>
    <t>Det. rate per 100000</t>
  </si>
  <si>
    <t>MB NC</t>
  </si>
  <si>
    <t>Region</t>
  </si>
  <si>
    <t>Pop 2005</t>
  </si>
  <si>
    <t>% Child</t>
  </si>
  <si>
    <t>POP 2010</t>
  </si>
  <si>
    <t>New Cases</t>
  </si>
  <si>
    <t>G2D NC</t>
  </si>
  <si>
    <t>Cure PB</t>
  </si>
  <si>
    <t>Year 2010</t>
  </si>
  <si>
    <t>POP 2014</t>
  </si>
  <si>
    <t>NA</t>
  </si>
  <si>
    <t>Table 3. 5-year interval evolution of leprosy burden by region</t>
  </si>
  <si>
    <t>REGION</t>
  </si>
  <si>
    <t>Det. rate per 100 000</t>
  </si>
  <si>
    <t>ADAMAWA</t>
  </si>
  <si>
    <t>EAST</t>
  </si>
  <si>
    <t>FAR NORTH</t>
  </si>
  <si>
    <t>NORTH</t>
  </si>
  <si>
    <t>NORTH WEST</t>
  </si>
  <si>
    <t xml:space="preserve">SOUTH  </t>
  </si>
  <si>
    <t>SOUTH WEST</t>
  </si>
  <si>
    <t>WEST</t>
  </si>
  <si>
    <t>Year 2014</t>
  </si>
  <si>
    <t>Legend: Red= High burden and score=2; Yellow = Medium burden and score=1; Green = Low burden and score=0.</t>
  </si>
  <si>
    <t>NA = Not Available. Det. = detection. Prev. = Prevalence. G2D = Grade 2 disability</t>
  </si>
  <si>
    <t>DISTRICT</t>
  </si>
  <si>
    <t>POP</t>
  </si>
  <si>
    <t>%MB</t>
  </si>
  <si>
    <t>SW</t>
  </si>
  <si>
    <t>NO</t>
  </si>
  <si>
    <t>LT</t>
  </si>
  <si>
    <t>ES</t>
  </si>
  <si>
    <t>AD</t>
  </si>
  <si>
    <t>CE</t>
  </si>
  <si>
    <t>WE</t>
  </si>
  <si>
    <t>NW</t>
  </si>
  <si>
    <t>SU</t>
  </si>
  <si>
    <t>FN</t>
  </si>
  <si>
    <t>Det rate per 100000</t>
  </si>
  <si>
    <t>Prev rate per 10000</t>
  </si>
  <si>
    <t>%child</t>
  </si>
  <si>
    <t>%Female</t>
  </si>
  <si>
    <t>%G2D</t>
  </si>
  <si>
    <t>LepBAD</t>
  </si>
  <si>
    <t>DS_TIGNERE</t>
  </si>
  <si>
    <t>DS_NGAOUNDERE RURAL</t>
  </si>
  <si>
    <t>DS_NGAOUNDERE URBAIN</t>
  </si>
  <si>
    <t>DS_DJOHONG</t>
  </si>
  <si>
    <t>DS_MEIGANGA</t>
  </si>
  <si>
    <t>DS_BANKIM</t>
  </si>
  <si>
    <t>DS_BANYO</t>
  </si>
  <si>
    <t>DS_TIBATI</t>
  </si>
  <si>
    <t>DS_NKOLNDONGO</t>
  </si>
  <si>
    <t>DS_DJOUNGOLO</t>
  </si>
  <si>
    <t>DS_BIYEM ASSI</t>
  </si>
  <si>
    <t>DS_CITE VERT</t>
  </si>
  <si>
    <t>DS_NDIKINIMIKI</t>
  </si>
  <si>
    <t>DS_AYOS</t>
  </si>
  <si>
    <t>DS_AKONOLINGA</t>
  </si>
  <si>
    <t>DS_MFOU</t>
  </si>
  <si>
    <t>DS_MBALMAYO</t>
  </si>
  <si>
    <t>DS_NGOUMOU</t>
  </si>
  <si>
    <t>DS_SAA</t>
  </si>
  <si>
    <t>DS_OKOLA</t>
  </si>
  <si>
    <t>DS_MONATELE</t>
  </si>
  <si>
    <t>DS_SOA</t>
  </si>
  <si>
    <t>DS_ESSE</t>
  </si>
  <si>
    <t>DS_AWAE</t>
  </si>
  <si>
    <t>DS_ESEKA</t>
  </si>
  <si>
    <t>DS_NGOG MAPUBI</t>
  </si>
  <si>
    <t>DS_YOKO</t>
  </si>
  <si>
    <t>DS_EFOULAN</t>
  </si>
  <si>
    <t>DS_MBANKOMO</t>
  </si>
  <si>
    <t>DS_OBALA</t>
  </si>
  <si>
    <t>DS_EBEBDA</t>
  </si>
  <si>
    <t>DS_BAFIA</t>
  </si>
  <si>
    <t>DS_NTUI</t>
  </si>
  <si>
    <t>DS_MBANJOCK</t>
  </si>
  <si>
    <t>DS_NANGA EBOKO</t>
  </si>
  <si>
    <t>DS_ELIG MFOMO</t>
  </si>
  <si>
    <t>DS_EVOUDOULA</t>
  </si>
  <si>
    <t>DS_BERTOUA</t>
  </si>
  <si>
    <t>DS_BATOURI</t>
  </si>
  <si>
    <t>DS_MBANG</t>
  </si>
  <si>
    <t>DS_NDELELE</t>
  </si>
  <si>
    <t>DS_YOKADOUMA</t>
  </si>
  <si>
    <t>DS_MOLOUNDOU</t>
  </si>
  <si>
    <t>DS_LOMIE</t>
  </si>
  <si>
    <t>DS_ABONG MBANG</t>
  </si>
  <si>
    <t>DS_DOUME</t>
  </si>
  <si>
    <t>DS_NGELEMENDOUKA</t>
  </si>
  <si>
    <t>DS_BETARE OYA</t>
  </si>
  <si>
    <t>DS_GAROUA BOULAI</t>
  </si>
  <si>
    <t>DS_MESSAMENA</t>
  </si>
  <si>
    <t>DS_KETTE</t>
  </si>
  <si>
    <t>DS_MADA</t>
  </si>
  <si>
    <t>DS_MAKARY</t>
  </si>
  <si>
    <t>DS_KOUSSERI</t>
  </si>
  <si>
    <t>DS_KOLOFATA</t>
  </si>
  <si>
    <t>DS_BOURHA</t>
  </si>
  <si>
    <t>DS_MOGODE</t>
  </si>
  <si>
    <t>DS_HINA</t>
  </si>
  <si>
    <t>DS_MOKOLO</t>
  </si>
  <si>
    <t>DS_KOZA</t>
  </si>
  <si>
    <t>DS_KAR HAY</t>
  </si>
  <si>
    <t>DS_GUERE</t>
  </si>
  <si>
    <t>DS_GUIDIGUISE</t>
  </si>
  <si>
    <t>DS_KAELE</t>
  </si>
  <si>
    <t>DS_MAROUA RURAL</t>
  </si>
  <si>
    <t>DS_TOKOMBERE</t>
  </si>
  <si>
    <t>DS_MERI</t>
  </si>
  <si>
    <t>DS_BOGO</t>
  </si>
  <si>
    <t>DS_MAROUA URBAIN</t>
  </si>
  <si>
    <t>DS_MAGA</t>
  </si>
  <si>
    <t>DS_MORA</t>
  </si>
  <si>
    <t>DS_MINDIF</t>
  </si>
  <si>
    <t>DS_MOULVOUDAYE</t>
  </si>
  <si>
    <t>DS_VELE</t>
  </si>
  <si>
    <t>DS_YAGOUA</t>
  </si>
  <si>
    <t>DS_ROUA</t>
  </si>
  <si>
    <t>DS_MOUTOURWA</t>
  </si>
  <si>
    <t>DS_PETTE</t>
  </si>
  <si>
    <t>DS_GOULFE</t>
  </si>
  <si>
    <t>DS_NDOM</t>
  </si>
  <si>
    <t>DS_NGAMBE</t>
  </si>
  <si>
    <t>DS_YABASSI</t>
  </si>
  <si>
    <t>DS_NKONSAMBA</t>
  </si>
  <si>
    <t>DS_MANJO</t>
  </si>
  <si>
    <t>DS_MELONG</t>
  </si>
  <si>
    <t>DS_LOUM</t>
  </si>
  <si>
    <t>DS_DIBOMBARI</t>
  </si>
  <si>
    <t>DS_MBANGA</t>
  </si>
  <si>
    <t>DS_DEIDO</t>
  </si>
  <si>
    <t>DS_BONASSAMA</t>
  </si>
  <si>
    <t>DS_CITE PALMIERS</t>
  </si>
  <si>
    <t>DS_LOGBABA</t>
  </si>
  <si>
    <t>DS_NEW BELL</t>
  </si>
  <si>
    <t>DS_NYLON</t>
  </si>
  <si>
    <t>DS_POUMA</t>
  </si>
  <si>
    <t>DS_EDEA</t>
  </si>
  <si>
    <t>DS_NKONDJOCK</t>
  </si>
  <si>
    <t>DS_MANOKA</t>
  </si>
  <si>
    <t>DS_FIGUIL</t>
  </si>
  <si>
    <t>DS_GUIDER</t>
  </si>
  <si>
    <t>DS_MAYO OULO</t>
  </si>
  <si>
    <t>DS_LAGDO</t>
  </si>
  <si>
    <t>DS_NGONG</t>
  </si>
  <si>
    <t>DS_BIBEMI</t>
  </si>
  <si>
    <t>DS_PITOA</t>
  </si>
  <si>
    <t>DS_REY BOUBA</t>
  </si>
  <si>
    <t>DS_TOUBORO</t>
  </si>
  <si>
    <t>DS_TCHOLIRE</t>
  </si>
  <si>
    <t>DS_GAROUA I</t>
  </si>
  <si>
    <t>DS_GASCHIGA</t>
  </si>
  <si>
    <t>DS_POLI</t>
  </si>
  <si>
    <t>DS_GAROUA II</t>
  </si>
  <si>
    <t>DS_GOLOMBE</t>
  </si>
  <si>
    <t>DS_BATIBO</t>
  </si>
  <si>
    <t>DS_KUMBO EAST</t>
  </si>
  <si>
    <t>DS_KUMBO WEST</t>
  </si>
  <si>
    <t>DS_NDU</t>
  </si>
  <si>
    <t>DS_NKAMBE</t>
  </si>
  <si>
    <t>DS_MBENGWI</t>
  </si>
  <si>
    <t>DS_SANTA</t>
  </si>
  <si>
    <t>DS_NDOP</t>
  </si>
  <si>
    <t>DS_BALI</t>
  </si>
  <si>
    <t>DS_BAMENDA</t>
  </si>
  <si>
    <t>DS_FUNDONG</t>
  </si>
  <si>
    <t>DS_BAFUT</t>
  </si>
  <si>
    <t>DS_NJIKWA</t>
  </si>
  <si>
    <t>DS_WUM</t>
  </si>
  <si>
    <t>DS_AKO</t>
  </si>
  <si>
    <t>DS_TUBAH</t>
  </si>
  <si>
    <t>DS_BENAKUMA</t>
  </si>
  <si>
    <t>DS_NWA</t>
  </si>
  <si>
    <t>DS_BANGANTE</t>
  </si>
  <si>
    <t>DS_FOUMBOT</t>
  </si>
  <si>
    <t>DS_MALANTOUEN</t>
  </si>
  <si>
    <t>DS_FOUMBAN</t>
  </si>
  <si>
    <t>DS_MIFI</t>
  </si>
  <si>
    <t>DS_PENKA MICHEL</t>
  </si>
  <si>
    <t>DS_BANJOUN</t>
  </si>
  <si>
    <t>DS_DSCHANG</t>
  </si>
  <si>
    <t>DS_BAMENDJOU</t>
  </si>
  <si>
    <t>DS_BAHAM</t>
  </si>
  <si>
    <t>DS_BANDJA</t>
  </si>
  <si>
    <t>DS_SANTCHOU</t>
  </si>
  <si>
    <t>DS_BAFANG</t>
  </si>
  <si>
    <t>DS_BATCHAM</t>
  </si>
  <si>
    <t>DS_KEKEM</t>
  </si>
  <si>
    <t>DS_GALIM</t>
  </si>
  <si>
    <t>DS_MBOUDA</t>
  </si>
  <si>
    <t>DS_MASSANGAM</t>
  </si>
  <si>
    <t>DS_KOUOPTAMO</t>
  </si>
  <si>
    <t>DS_BANGORAIN</t>
  </si>
  <si>
    <t>DS_AMBAM</t>
  </si>
  <si>
    <t>DS_LOLODORF</t>
  </si>
  <si>
    <t>DS_KRIBI</t>
  </si>
  <si>
    <t>DS_MEYOMESSALA</t>
  </si>
  <si>
    <t>DS_ZOETELE</t>
  </si>
  <si>
    <t>DS_SANGMELIMA</t>
  </si>
  <si>
    <t>DS_DJOUM</t>
  </si>
  <si>
    <t>DS_MVANGAN</t>
  </si>
  <si>
    <t>DS_EBOLOWA</t>
  </si>
  <si>
    <t>DS_OLAMZE</t>
  </si>
  <si>
    <t>DS_FONTEM</t>
  </si>
  <si>
    <t>DS_MUYUKA</t>
  </si>
  <si>
    <t>DS_BUEA</t>
  </si>
  <si>
    <t>DS_LIMBE</t>
  </si>
  <si>
    <t>DS_TIKO</t>
  </si>
  <si>
    <t>DS_EKONDO TITI</t>
  </si>
  <si>
    <t>DS_MUNDEMBA</t>
  </si>
  <si>
    <t>DS_KUMBA</t>
  </si>
  <si>
    <t>DS_AKWAYA</t>
  </si>
  <si>
    <t>DS_MAMFE</t>
  </si>
  <si>
    <t>DS_BANGEM</t>
  </si>
  <si>
    <t>DS_NGUTI</t>
  </si>
  <si>
    <t>DS_TOMBEL</t>
  </si>
  <si>
    <t>DS_KONYE</t>
  </si>
  <si>
    <t>DS_WABANE</t>
  </si>
  <si>
    <t>DS_EYUMOJOCK</t>
  </si>
  <si>
    <t>DS_MBONGE</t>
  </si>
  <si>
    <t>DS_BAKASSI</t>
  </si>
  <si>
    <t>MBONGE</t>
  </si>
  <si>
    <t>NGUTI</t>
  </si>
  <si>
    <t>EKONDOTITI</t>
  </si>
  <si>
    <t>EYUMUJOCK</t>
  </si>
  <si>
    <t>BUEA</t>
  </si>
  <si>
    <t>KUMBA</t>
  </si>
  <si>
    <t>BANGEM</t>
  </si>
  <si>
    <t>TIKO</t>
  </si>
  <si>
    <t>MAMFE</t>
  </si>
  <si>
    <t>FONTEM</t>
  </si>
  <si>
    <t>MUYUKA</t>
  </si>
  <si>
    <t>AKWAYA</t>
  </si>
  <si>
    <t>BAKASSI</t>
  </si>
  <si>
    <t>KONYE</t>
  </si>
  <si>
    <t>LIMBE</t>
  </si>
  <si>
    <t>MUNDEMBA</t>
  </si>
  <si>
    <t>TOMBEL</t>
  </si>
  <si>
    <t>WABANE</t>
  </si>
  <si>
    <t>det rate per 100000</t>
  </si>
  <si>
    <t>% child</t>
  </si>
  <si>
    <t>Lep Burden Score</t>
  </si>
  <si>
    <t>TOTAL</t>
  </si>
  <si>
    <t xml:space="preserve">Districtt </t>
  </si>
  <si>
    <t>Total</t>
  </si>
  <si>
    <t>Cured Tot</t>
  </si>
  <si>
    <t>LepBAD Score</t>
  </si>
  <si>
    <t>POPULATION</t>
  </si>
  <si>
    <t>SOUTH</t>
  </si>
  <si>
    <t>DS_NGAOUNDAL</t>
  </si>
  <si>
    <t>DS_OKU</t>
  </si>
  <si>
    <t>District</t>
  </si>
  <si>
    <t>Lep BAD Score</t>
  </si>
  <si>
    <t>2014 Lep BAD Score</t>
  </si>
  <si>
    <t>2010 Lep BAD Score</t>
  </si>
  <si>
    <t>2005 Lep BAD Score</t>
  </si>
  <si>
    <t>2000 Lep BAD Score</t>
  </si>
  <si>
    <t>P/D Ratio</t>
  </si>
  <si>
    <t>P/D ratio</t>
  </si>
  <si>
    <t>NAME2</t>
  </si>
  <si>
    <t>High leprosy burdened</t>
  </si>
  <si>
    <t>Medium leprosy burdened</t>
  </si>
  <si>
    <t>Low leprosy burdened</t>
  </si>
  <si>
    <t>G2D rate per 100000</t>
  </si>
  <si>
    <t>G2D per 100000</t>
  </si>
  <si>
    <t>Total Leprosy Burden Score</t>
  </si>
  <si>
    <t>Prev. rate per 10 001</t>
  </si>
  <si>
    <t>Det. rate per 100 001</t>
  </si>
  <si>
    <t>G2D rate per 100001</t>
  </si>
  <si>
    <t>Prev. rate per 10 002</t>
  </si>
  <si>
    <t>Det. rate per 100 002</t>
  </si>
  <si>
    <t>G2D rate per 100002</t>
  </si>
  <si>
    <t>Prev. rate per 10 003</t>
  </si>
  <si>
    <t>Det. rate per 100 003</t>
  </si>
  <si>
    <t>G2D rate per 100003</t>
  </si>
  <si>
    <t>High burdened</t>
  </si>
  <si>
    <t>Medium burdened</t>
  </si>
  <si>
    <t>Low burdened</t>
  </si>
  <si>
    <t>2010 G2D rate</t>
  </si>
  <si>
    <t>2011 G2D rate</t>
  </si>
  <si>
    <t>2012 G2D rate</t>
  </si>
  <si>
    <t>2013 G2D rate</t>
  </si>
  <si>
    <t>2014 G2D rate</t>
  </si>
  <si>
    <t>Max</t>
  </si>
  <si>
    <t>Min</t>
  </si>
  <si>
    <t>G2D rate</t>
  </si>
  <si>
    <t>No of districts with prev&gt;1/10000</t>
  </si>
  <si>
    <t>Regions with prev rate &gt; 1/10000</t>
  </si>
  <si>
    <t>POLI</t>
  </si>
  <si>
    <t>BENAKUMA</t>
  </si>
  <si>
    <t>NGAOUNDERE RURAL</t>
  </si>
  <si>
    <t>ABONG MBANG</t>
  </si>
  <si>
    <t>EKONDO TITI</t>
  </si>
  <si>
    <t>GALIM</t>
  </si>
  <si>
    <t>GAROUA BOULAI</t>
  </si>
  <si>
    <t>Prev per 10000 pop</t>
  </si>
  <si>
    <t>Health District</t>
  </si>
  <si>
    <t>North</t>
  </si>
  <si>
    <t>South West</t>
  </si>
  <si>
    <t>North West</t>
  </si>
  <si>
    <t>Adamawa</t>
  </si>
  <si>
    <t>East</t>
  </si>
  <si>
    <t>West</t>
  </si>
  <si>
    <t>Table 3: Districts still the achieve elimination of leprosy</t>
  </si>
  <si>
    <t>NCDR</t>
  </si>
  <si>
    <t>Point prevalence rate</t>
  </si>
  <si>
    <t>Leprosy burden score (LBS)</t>
  </si>
  <si>
    <t>Leprosy burden</t>
  </si>
  <si>
    <t>High</t>
  </si>
  <si>
    <t>Medium</t>
  </si>
  <si>
    <t>Low</t>
  </si>
  <si>
    <t>LBS</t>
  </si>
  <si>
    <t>Leprosy Burden</t>
  </si>
  <si>
    <t>2000 LEPROSY SITUATION BY HEALTH DISTRICT</t>
  </si>
  <si>
    <t>CAMEROON: LEPROSY SITUATION BY HEALTH DISTRICT IN 2014</t>
  </si>
  <si>
    <t>2010 LEPROSY SITUATION BY HEALTH DISTRICT</t>
  </si>
  <si>
    <t xml:space="preserve">2005 LEPSORY SITUATION BY HEALTH DISTRICT </t>
  </si>
  <si>
    <t>TREND IN LEPROSY CONTROL INDICATORS IN CAMEROON FROM 2000 T0 2014</t>
  </si>
  <si>
    <t>YEAR</t>
  </si>
  <si>
    <t>MB Adult</t>
  </si>
  <si>
    <t>MB Child</t>
  </si>
  <si>
    <t>PB Adult</t>
  </si>
  <si>
    <t>PB Child</t>
  </si>
  <si>
    <t>NEW CASE (NC) DETECTION</t>
  </si>
  <si>
    <t>Grade 2 disability (G2D)</t>
  </si>
  <si>
    <t>Prev/det ratio</t>
  </si>
  <si>
    <t>2000 LEPROSY SITUATION BY REGION</t>
  </si>
  <si>
    <t>2005 LEPROSY SITUATION BY REGION</t>
  </si>
  <si>
    <t>2010 LEPROSY SITUATION BY REGION</t>
  </si>
  <si>
    <t>2014 LEPROSY SITUATION BY REGION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</si>
</sst>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_-* #,##0_-;\-* #,##0_-;_-* &quot;-&quot;??_-;_-@_-"/>
    <numFmt numFmtId="166" formatCode="0.000"/>
    <numFmt numFmtId="167" formatCode="0.0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65" fontId="4" fillId="0" borderId="1" xfId="1" applyNumberFormat="1" applyFont="1" applyBorder="1" applyAlignment="1">
      <alignment horizontal="center" vertical="top"/>
    </xf>
    <xf numFmtId="165" fontId="4" fillId="0" borderId="0" xfId="1" applyNumberFormat="1" applyFont="1" applyAlignment="1">
      <alignment horizontal="center" vertical="top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65" fontId="4" fillId="0" borderId="0" xfId="1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9" fontId="4" fillId="0" borderId="0" xfId="2" applyFont="1" applyBorder="1" applyAlignment="1">
      <alignment horizontal="center" vertical="top" wrapText="1"/>
    </xf>
    <xf numFmtId="0" fontId="0" fillId="0" borderId="0" xfId="0" applyBorder="1" applyAlignment="1">
      <alignment horizontal="right" vertical="top" wrapText="1"/>
    </xf>
    <xf numFmtId="9" fontId="4" fillId="0" borderId="0" xfId="2" applyFont="1" applyBorder="1"/>
    <xf numFmtId="0" fontId="0" fillId="0" borderId="0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center"/>
    </xf>
    <xf numFmtId="165" fontId="0" fillId="0" borderId="0" xfId="1" applyNumberFormat="1" applyFont="1" applyAlignment="1">
      <alignment vertical="center"/>
    </xf>
    <xf numFmtId="9" fontId="0" fillId="0" borderId="0" xfId="2" applyFont="1" applyAlignment="1">
      <alignment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vertical="center"/>
    </xf>
    <xf numFmtId="164" fontId="0" fillId="0" borderId="0" xfId="1" applyFont="1" applyAlignment="1">
      <alignment vertical="center" wrapText="1"/>
    </xf>
    <xf numFmtId="0" fontId="0" fillId="0" borderId="0" xfId="0" applyAlignment="1">
      <alignment wrapText="1"/>
    </xf>
    <xf numFmtId="165" fontId="4" fillId="2" borderId="1" xfId="1" applyNumberFormat="1" applyFont="1" applyFill="1" applyBorder="1" applyAlignment="1">
      <alignment horizontal="center" vertical="center"/>
    </xf>
    <xf numFmtId="10" fontId="0" fillId="0" borderId="0" xfId="2" applyNumberFormat="1" applyFont="1"/>
    <xf numFmtId="2" fontId="0" fillId="0" borderId="0" xfId="0" applyNumberFormat="1"/>
    <xf numFmtId="165" fontId="0" fillId="0" borderId="0" xfId="1" applyNumberFormat="1" applyFont="1"/>
    <xf numFmtId="9" fontId="0" fillId="0" borderId="0" xfId="2" applyNumberFormat="1" applyFont="1"/>
    <xf numFmtId="166" fontId="0" fillId="0" borderId="0" xfId="0" applyNumberFormat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9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5" borderId="1" xfId="0" applyNumberFormat="1" applyFont="1" applyFill="1" applyBorder="1" applyAlignment="1">
      <alignment horizontal="center" vertical="center"/>
    </xf>
    <xf numFmtId="9" fontId="9" fillId="4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67" fontId="9" fillId="3" borderId="1" xfId="0" applyNumberFormat="1" applyFont="1" applyFill="1" applyBorder="1" applyAlignment="1">
      <alignment horizontal="center" vertical="center"/>
    </xf>
    <xf numFmtId="167" fontId="9" fillId="4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7" fontId="9" fillId="5" borderId="1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1" fontId="9" fillId="4" borderId="11" xfId="0" applyNumberFormat="1" applyFont="1" applyFill="1" applyBorder="1" applyAlignment="1">
      <alignment horizontal="center" vertical="center"/>
    </xf>
    <xf numFmtId="1" fontId="9" fillId="5" borderId="11" xfId="0" applyNumberFormat="1" applyFont="1" applyFill="1" applyBorder="1" applyAlignment="1">
      <alignment horizontal="center" vertical="center"/>
    </xf>
    <xf numFmtId="1" fontId="9" fillId="3" borderId="13" xfId="0" applyNumberFormat="1" applyFont="1" applyFill="1" applyBorder="1" applyAlignment="1">
      <alignment horizontal="center" vertical="center"/>
    </xf>
    <xf numFmtId="167" fontId="9" fillId="5" borderId="14" xfId="0" applyNumberFormat="1" applyFont="1" applyFill="1" applyBorder="1" applyAlignment="1">
      <alignment horizontal="center" vertical="center"/>
    </xf>
    <xf numFmtId="167" fontId="9" fillId="4" borderId="14" xfId="0" applyNumberFormat="1" applyFont="1" applyFill="1" applyBorder="1" applyAlignment="1">
      <alignment horizontal="center" vertical="center"/>
    </xf>
    <xf numFmtId="167" fontId="9" fillId="0" borderId="14" xfId="0" applyNumberFormat="1" applyFont="1" applyBorder="1" applyAlignment="1">
      <alignment horizontal="center" vertical="center"/>
    </xf>
    <xf numFmtId="1" fontId="9" fillId="5" borderId="13" xfId="0" applyNumberFormat="1" applyFont="1" applyFill="1" applyBorder="1" applyAlignment="1">
      <alignment horizontal="center" vertical="center"/>
    </xf>
    <xf numFmtId="167" fontId="9" fillId="4" borderId="12" xfId="0" applyNumberFormat="1" applyFont="1" applyFill="1" applyBorder="1" applyAlignment="1">
      <alignment horizontal="center" vertical="center"/>
    </xf>
    <xf numFmtId="167" fontId="9" fillId="3" borderId="12" xfId="0" applyNumberFormat="1" applyFont="1" applyFill="1" applyBorder="1" applyAlignment="1">
      <alignment horizontal="center" vertical="center"/>
    </xf>
    <xf numFmtId="167" fontId="9" fillId="5" borderId="12" xfId="0" applyNumberFormat="1" applyFont="1" applyFill="1" applyBorder="1" applyAlignment="1">
      <alignment horizontal="center" vertical="center"/>
    </xf>
    <xf numFmtId="167" fontId="9" fillId="5" borderId="1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8" fillId="0" borderId="6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67" fontId="8" fillId="0" borderId="14" xfId="0" applyNumberFormat="1" applyFont="1" applyBorder="1" applyAlignment="1">
      <alignment horizontal="center" vertical="center"/>
    </xf>
    <xf numFmtId="167" fontId="9" fillId="4" borderId="1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6" borderId="0" xfId="0" applyFill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 wrapText="1"/>
    </xf>
    <xf numFmtId="9" fontId="0" fillId="0" borderId="1" xfId="2" applyFont="1" applyBorder="1" applyAlignment="1">
      <alignment vertical="center" wrapText="1"/>
    </xf>
    <xf numFmtId="0" fontId="0" fillId="0" borderId="1" xfId="0" applyBorder="1" applyAlignment="1">
      <alignment wrapText="1"/>
    </xf>
    <xf numFmtId="165" fontId="0" fillId="0" borderId="1" xfId="1" applyNumberFormat="1" applyFont="1" applyBorder="1" applyAlignment="1">
      <alignment vertical="center"/>
    </xf>
    <xf numFmtId="9" fontId="0" fillId="0" borderId="1" xfId="2" applyFont="1" applyBorder="1" applyAlignment="1">
      <alignment vertical="center"/>
    </xf>
    <xf numFmtId="2" fontId="0" fillId="0" borderId="1" xfId="0" applyNumberFormat="1" applyBorder="1"/>
    <xf numFmtId="165" fontId="0" fillId="0" borderId="1" xfId="0" applyNumberFormat="1" applyBorder="1" applyAlignment="1">
      <alignment vertical="center"/>
    </xf>
    <xf numFmtId="0" fontId="3" fillId="0" borderId="1" xfId="0" applyFont="1" applyBorder="1"/>
    <xf numFmtId="165" fontId="0" fillId="7" borderId="1" xfId="1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/>
    <xf numFmtId="0" fontId="0" fillId="5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6" fillId="4" borderId="1" xfId="0" applyFont="1" applyFill="1" applyBorder="1"/>
    <xf numFmtId="0" fontId="0" fillId="5" borderId="1" xfId="0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9" fontId="0" fillId="0" borderId="1" xfId="2" applyNumberFormat="1" applyFont="1" applyBorder="1" applyAlignment="1">
      <alignment wrapText="1"/>
    </xf>
    <xf numFmtId="9" fontId="0" fillId="0" borderId="1" xfId="2" applyNumberFormat="1" applyFont="1" applyBorder="1"/>
    <xf numFmtId="9" fontId="0" fillId="0" borderId="1" xfId="2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/>
    <xf numFmtId="165" fontId="0" fillId="0" borderId="1" xfId="1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10" fontId="0" fillId="0" borderId="1" xfId="2" applyNumberFormat="1" applyFont="1" applyBorder="1" applyAlignment="1">
      <alignment wrapText="1"/>
    </xf>
    <xf numFmtId="165" fontId="0" fillId="0" borderId="1" xfId="1" applyNumberFormat="1" applyFont="1" applyBorder="1"/>
    <xf numFmtId="10" fontId="0" fillId="0" borderId="1" xfId="2" applyNumberFormat="1" applyFont="1" applyBorder="1"/>
    <xf numFmtId="165" fontId="4" fillId="0" borderId="1" xfId="1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9" fontId="4" fillId="0" borderId="1" xfId="2" applyFont="1" applyFill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9" fontId="4" fillId="0" borderId="1" xfId="2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vertical="top" wrapText="1"/>
    </xf>
    <xf numFmtId="9" fontId="0" fillId="0" borderId="1" xfId="2" applyFont="1" applyFill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left" vertical="top"/>
    </xf>
    <xf numFmtId="165" fontId="0" fillId="0" borderId="1" xfId="1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166" fontId="0" fillId="0" borderId="1" xfId="0" applyNumberFormat="1" applyBorder="1"/>
    <xf numFmtId="164" fontId="0" fillId="0" borderId="1" xfId="1" applyFont="1" applyBorder="1" applyAlignment="1">
      <alignment vertical="center" wrapText="1"/>
    </xf>
    <xf numFmtId="9" fontId="0" fillId="0" borderId="1" xfId="2" applyFont="1" applyBorder="1"/>
  </cellXfs>
  <cellStyles count="3">
    <cellStyle name="Comma" xfId="1" builtinId="3"/>
    <cellStyle name="Normal" xfId="0" builtinId="0"/>
    <cellStyle name="Percent" xfId="2" builtinId="5"/>
  </cellStyles>
  <dxfs count="30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numFmt numFmtId="30" formatCode="@"/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3.xml"/><Relationship Id="rId15" Type="http://schemas.openxmlformats.org/officeDocument/2006/relationships/worksheet" Target="worksheets/sheet12.xml"/><Relationship Id="rId10" Type="http://schemas.openxmlformats.org/officeDocument/2006/relationships/worksheet" Target="worksheets/sheet7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1402285651793526"/>
          <c:y val="8.5701387541580826E-2"/>
          <c:w val="0.76503517789442999"/>
          <c:h val="0.76074000794543561"/>
        </c:manualLayout>
      </c:layout>
      <c:lineChart>
        <c:grouping val="standard"/>
        <c:ser>
          <c:idx val="1"/>
          <c:order val="1"/>
          <c:tx>
            <c:strRef>
              <c:f>'CMR LEP 2000-2014'!$AE$4</c:f>
              <c:strCache>
                <c:ptCount val="1"/>
                <c:pt idx="0">
                  <c:v>Point prevalence rate</c:v>
                </c:pt>
              </c:strCache>
            </c:strRef>
          </c:tx>
          <c:cat>
            <c:numRef>
              <c:f>'CMR LEP 2000-2014'!$A$5:$A$19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'CMR LEP 2000-2014'!$AE$5:$AE$19</c:f>
              <c:numCache>
                <c:formatCode>0.00</c:formatCode>
                <c:ptCount val="15"/>
                <c:pt idx="0">
                  <c:v>0.93870970390917952</c:v>
                </c:pt>
                <c:pt idx="1">
                  <c:v>0.72543799512749074</c:v>
                </c:pt>
                <c:pt idx="2">
                  <c:v>0.5571317884438447</c:v>
                </c:pt>
                <c:pt idx="3">
                  <c:v>0.41774410215487584</c:v>
                </c:pt>
                <c:pt idx="4">
                  <c:v>0.37061788715835398</c:v>
                </c:pt>
                <c:pt idx="5">
                  <c:v>0.32925183218623899</c:v>
                </c:pt>
                <c:pt idx="6">
                  <c:v>0.32195492979808177</c:v>
                </c:pt>
                <c:pt idx="7">
                  <c:v>0.28175878767351953</c:v>
                </c:pt>
                <c:pt idx="8">
                  <c:v>0.25405517745180412</c:v>
                </c:pt>
                <c:pt idx="9">
                  <c:v>0.2717463794853161</c:v>
                </c:pt>
                <c:pt idx="10">
                  <c:v>0.24940611457222214</c:v>
                </c:pt>
                <c:pt idx="11">
                  <c:v>0.22651184426415708</c:v>
                </c:pt>
                <c:pt idx="12">
                  <c:v>0.18063145475610612</c:v>
                </c:pt>
                <c:pt idx="13">
                  <c:v>0.2003867229738574</c:v>
                </c:pt>
                <c:pt idx="14">
                  <c:v>0.19670375897600875</c:v>
                </c:pt>
              </c:numCache>
            </c:numRef>
          </c:val>
        </c:ser>
        <c:marker val="1"/>
        <c:axId val="127786368"/>
        <c:axId val="127861888"/>
      </c:lineChart>
      <c:lineChart>
        <c:grouping val="standard"/>
        <c:ser>
          <c:idx val="0"/>
          <c:order val="0"/>
          <c:tx>
            <c:strRef>
              <c:f>'CMR LEP 2000-2014'!$AD$4</c:f>
              <c:strCache>
                <c:ptCount val="1"/>
                <c:pt idx="0">
                  <c:v>NCDR</c:v>
                </c:pt>
              </c:strCache>
            </c:strRef>
          </c:tx>
          <c:cat>
            <c:numRef>
              <c:f>'CMR LEP 2000-2014'!$A$5:$A$19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'CMR LEP 2000-2014'!$AD$5:$AD$19</c:f>
              <c:numCache>
                <c:formatCode>0.00</c:formatCode>
                <c:ptCount val="15"/>
                <c:pt idx="0">
                  <c:v>4.8818189386972808</c:v>
                </c:pt>
                <c:pt idx="1">
                  <c:v>3.0365678911088771</c:v>
                </c:pt>
                <c:pt idx="2">
                  <c:v>9.9634878627639409</c:v>
                </c:pt>
                <c:pt idx="3">
                  <c:v>3.4801903430609396</c:v>
                </c:pt>
                <c:pt idx="4">
                  <c:v>2.4157922692356935</c:v>
                </c:pt>
                <c:pt idx="5">
                  <c:v>2.8516071726738614</c:v>
                </c:pt>
                <c:pt idx="6">
                  <c:v>4.2890189609779066</c:v>
                </c:pt>
                <c:pt idx="7">
                  <c:v>2.9747225852454275</c:v>
                </c:pt>
                <c:pt idx="8">
                  <c:v>2.4351346884384544</c:v>
                </c:pt>
                <c:pt idx="9">
                  <c:v>2.322662451072607</c:v>
                </c:pt>
                <c:pt idx="10">
                  <c:v>2.7414060527359956</c:v>
                </c:pt>
                <c:pt idx="11">
                  <c:v>2.7723844353395721</c:v>
                </c:pt>
                <c:pt idx="12">
                  <c:v>1.1503629232434944</c:v>
                </c:pt>
                <c:pt idx="13">
                  <c:v>2.1136028161290201</c:v>
                </c:pt>
                <c:pt idx="14">
                  <c:v>1.4834160546890496</c:v>
                </c:pt>
              </c:numCache>
            </c:numRef>
          </c:val>
        </c:ser>
        <c:marker val="1"/>
        <c:axId val="127870080"/>
        <c:axId val="127863808"/>
      </c:lineChart>
      <c:catAx>
        <c:axId val="1277863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27861888"/>
        <c:crosses val="autoZero"/>
        <c:auto val="1"/>
        <c:lblAlgn val="ctr"/>
        <c:lblOffset val="100"/>
      </c:catAx>
      <c:valAx>
        <c:axId val="127861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Point prevalence rate per 10 000 population</a:t>
                </a:r>
              </a:p>
            </c:rich>
          </c:tx>
          <c:layout>
            <c:manualLayout>
              <c:xMode val="edge"/>
              <c:yMode val="edge"/>
              <c:x val="7.016622922134735E-3"/>
              <c:y val="7.779356821468747E-2"/>
            </c:manualLayout>
          </c:layout>
        </c:title>
        <c:numFmt formatCode="0.0" sourceLinked="0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27786368"/>
        <c:crosses val="autoZero"/>
        <c:crossBetween val="between"/>
      </c:valAx>
      <c:valAx>
        <c:axId val="12786380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NCDR</a:t>
                </a:r>
                <a:r>
                  <a:rPr lang="en-US" sz="1200" b="0" baseline="0"/>
                  <a:t> </a:t>
                </a:r>
                <a:r>
                  <a:rPr lang="en-US" sz="1200" b="0"/>
                  <a:t>per 100 000 population</a:t>
                </a:r>
              </a:p>
            </c:rich>
          </c:tx>
          <c:layout/>
        </c:title>
        <c:numFmt formatCode="0.0" sourceLinked="0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27870080"/>
        <c:crosses val="max"/>
        <c:crossBetween val="between"/>
      </c:valAx>
      <c:catAx>
        <c:axId val="127870080"/>
        <c:scaling>
          <c:orientation val="minMax"/>
        </c:scaling>
        <c:delete val="1"/>
        <c:axPos val="b"/>
        <c:numFmt formatCode="General" sourceLinked="1"/>
        <c:tickLblPos val="none"/>
        <c:crossAx val="12786380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47549121463983668"/>
          <c:y val="7.8190561001303421E-2"/>
          <c:w val="0.39486165791776046"/>
          <c:h val="0.17863531567482638"/>
        </c:manualLayout>
      </c:layout>
      <c:overlay val="1"/>
      <c:txPr>
        <a:bodyPr/>
        <a:lstStyle/>
        <a:p>
          <a:pPr>
            <a:defRPr sz="1200" b="0"/>
          </a:pPr>
          <a:endParaRPr lang="en-US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2379830125400994"/>
          <c:y val="3.9337158748013648E-2"/>
          <c:w val="0.85073873578302728"/>
          <c:h val="0.86859008695341666"/>
        </c:manualLayout>
      </c:layout>
      <c:lineChart>
        <c:grouping val="standard"/>
        <c:ser>
          <c:idx val="0"/>
          <c:order val="0"/>
          <c:tx>
            <c:strRef>
              <c:f>'CMR LEP 2000-2014'!$I$4</c:f>
              <c:strCache>
                <c:ptCount val="1"/>
                <c:pt idx="0">
                  <c:v>% MB</c:v>
                </c:pt>
              </c:strCache>
            </c:strRef>
          </c:tx>
          <c:cat>
            <c:numRef>
              <c:f>'CMR LEP 2000-2014'!$A$5:$A$19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'CMR LEP 2000-2014'!$I$5:$I$19</c:f>
              <c:numCache>
                <c:formatCode>0%</c:formatCode>
                <c:ptCount val="15"/>
                <c:pt idx="0">
                  <c:v>0.61975642760487148</c:v>
                </c:pt>
                <c:pt idx="1">
                  <c:v>0.67653276955602537</c:v>
                </c:pt>
                <c:pt idx="2">
                  <c:v>0.63869755792110205</c:v>
                </c:pt>
                <c:pt idx="3">
                  <c:v>0.68118466898954699</c:v>
                </c:pt>
                <c:pt idx="4">
                  <c:v>0.73902439024390243</c:v>
                </c:pt>
                <c:pt idx="5">
                  <c:v>0.6987951807228916</c:v>
                </c:pt>
                <c:pt idx="6">
                  <c:v>0.74545454545454548</c:v>
                </c:pt>
                <c:pt idx="7">
                  <c:v>0.69763205828779595</c:v>
                </c:pt>
                <c:pt idx="8">
                  <c:v>0.79220779220779225</c:v>
                </c:pt>
                <c:pt idx="9">
                  <c:v>0.7483443708609272</c:v>
                </c:pt>
                <c:pt idx="10">
                  <c:v>0.75751879699248126</c:v>
                </c:pt>
                <c:pt idx="11">
                  <c:v>0.52717391304347827</c:v>
                </c:pt>
                <c:pt idx="12">
                  <c:v>0.76170212765957446</c:v>
                </c:pt>
                <c:pt idx="13">
                  <c:v>0.85778781038374718</c:v>
                </c:pt>
                <c:pt idx="14">
                  <c:v>0.86833855799373039</c:v>
                </c:pt>
              </c:numCache>
            </c:numRef>
          </c:val>
        </c:ser>
        <c:ser>
          <c:idx val="1"/>
          <c:order val="1"/>
          <c:tx>
            <c:strRef>
              <c:f>'CMR LEP 2000-2014'!$L$4</c:f>
              <c:strCache>
                <c:ptCount val="1"/>
                <c:pt idx="0">
                  <c:v>%Child</c:v>
                </c:pt>
              </c:strCache>
            </c:strRef>
          </c:tx>
          <c:cat>
            <c:numRef>
              <c:f>'CMR LEP 2000-2014'!$A$5:$A$19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'CMR LEP 2000-2014'!$L$5:$L$19</c:f>
              <c:numCache>
                <c:formatCode>0%</c:formatCode>
                <c:ptCount val="15"/>
                <c:pt idx="0">
                  <c:v>0.14208389715832206</c:v>
                </c:pt>
                <c:pt idx="1">
                  <c:v>0.10782241014799154</c:v>
                </c:pt>
                <c:pt idx="2">
                  <c:v>0.13087038196618661</c:v>
                </c:pt>
                <c:pt idx="3">
                  <c:v>0.12717770034843207</c:v>
                </c:pt>
                <c:pt idx="4">
                  <c:v>0.16341463414634147</c:v>
                </c:pt>
                <c:pt idx="5">
                  <c:v>0.12449799196787148</c:v>
                </c:pt>
                <c:pt idx="6">
                  <c:v>0.11168831168831168</c:v>
                </c:pt>
                <c:pt idx="7">
                  <c:v>5.8287795992714025E-2</c:v>
                </c:pt>
                <c:pt idx="8">
                  <c:v>0.12121212121212122</c:v>
                </c:pt>
                <c:pt idx="9">
                  <c:v>0.11699779249448124</c:v>
                </c:pt>
                <c:pt idx="10">
                  <c:v>0.13909774436090225</c:v>
                </c:pt>
                <c:pt idx="11">
                  <c:v>0.24818840579710144</c:v>
                </c:pt>
                <c:pt idx="12">
                  <c:v>0.21276595744680851</c:v>
                </c:pt>
                <c:pt idx="13">
                  <c:v>0.16930022573363432</c:v>
                </c:pt>
                <c:pt idx="14">
                  <c:v>0.18181818181818182</c:v>
                </c:pt>
              </c:numCache>
            </c:numRef>
          </c:val>
        </c:ser>
        <c:ser>
          <c:idx val="2"/>
          <c:order val="2"/>
          <c:tx>
            <c:strRef>
              <c:f>'CMR LEP 2000-2014'!$N$4</c:f>
              <c:strCache>
                <c:ptCount val="1"/>
                <c:pt idx="0">
                  <c:v>% Female</c:v>
                </c:pt>
              </c:strCache>
            </c:strRef>
          </c:tx>
          <c:cat>
            <c:numRef>
              <c:f>'CMR LEP 2000-2014'!$A$5:$A$19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'CMR LEP 2000-2014'!$N$5:$N$19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%">
                  <c:v>0.25502008032128515</c:v>
                </c:pt>
                <c:pt idx="6" formatCode="0%">
                  <c:v>7.0129870129870125E-2</c:v>
                </c:pt>
                <c:pt idx="7" formatCode="0%">
                  <c:v>0.50455373406193083</c:v>
                </c:pt>
                <c:pt idx="8" formatCode="0%">
                  <c:v>0.2792207792207792</c:v>
                </c:pt>
                <c:pt idx="9" formatCode="0%">
                  <c:v>0.23841059602649006</c:v>
                </c:pt>
                <c:pt idx="10" formatCode="0%">
                  <c:v>0.32330827067669171</c:v>
                </c:pt>
                <c:pt idx="11" formatCode="0%">
                  <c:v>0.37318840579710144</c:v>
                </c:pt>
                <c:pt idx="12" formatCode="0%">
                  <c:v>0.22553191489361701</c:v>
                </c:pt>
                <c:pt idx="13" formatCode="0%">
                  <c:v>0.38374717832957111</c:v>
                </c:pt>
                <c:pt idx="14" formatCode="0%">
                  <c:v>0.42633228840125392</c:v>
                </c:pt>
              </c:numCache>
            </c:numRef>
          </c:val>
        </c:ser>
        <c:ser>
          <c:idx val="3"/>
          <c:order val="3"/>
          <c:tx>
            <c:strRef>
              <c:f>'CMR LEP 2000-2014'!$U$4</c:f>
              <c:strCache>
                <c:ptCount val="1"/>
                <c:pt idx="0">
                  <c:v>% G2D</c:v>
                </c:pt>
              </c:strCache>
            </c:strRef>
          </c:tx>
          <c:cat>
            <c:numRef>
              <c:f>'CMR LEP 2000-2014'!$A$5:$A$19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'CMR LEP 2000-2014'!$U$5:$U$19</c:f>
              <c:numCache>
                <c:formatCode>0%</c:formatCode>
                <c:ptCount val="15"/>
                <c:pt idx="0">
                  <c:v>9.336941813261164E-2</c:v>
                </c:pt>
                <c:pt idx="1">
                  <c:v>7.8224101479915431E-2</c:v>
                </c:pt>
                <c:pt idx="2">
                  <c:v>9.0169067000626171E-2</c:v>
                </c:pt>
                <c:pt idx="3">
                  <c:v>8.5365853658536592E-2</c:v>
                </c:pt>
                <c:pt idx="4">
                  <c:v>4.6341463414634146E-2</c:v>
                </c:pt>
                <c:pt idx="5">
                  <c:v>7.0281124497991967E-2</c:v>
                </c:pt>
                <c:pt idx="6">
                  <c:v>6.1038961038961038E-2</c:v>
                </c:pt>
                <c:pt idx="7">
                  <c:v>3.2786885245901641E-2</c:v>
                </c:pt>
                <c:pt idx="8">
                  <c:v>4.9783549783549784E-2</c:v>
                </c:pt>
                <c:pt idx="9">
                  <c:v>3.5320088300220751E-2</c:v>
                </c:pt>
                <c:pt idx="10">
                  <c:v>4.8872180451127817E-2</c:v>
                </c:pt>
                <c:pt idx="11">
                  <c:v>5.6159420289855072E-2</c:v>
                </c:pt>
                <c:pt idx="12">
                  <c:v>7.2340425531914887E-2</c:v>
                </c:pt>
                <c:pt idx="13">
                  <c:v>7.6749435665914217E-2</c:v>
                </c:pt>
                <c:pt idx="14">
                  <c:v>6.8965517241379309E-2</c:v>
                </c:pt>
              </c:numCache>
            </c:numRef>
          </c:val>
        </c:ser>
        <c:marker val="1"/>
        <c:axId val="127720832"/>
        <c:axId val="127739008"/>
      </c:lineChart>
      <c:catAx>
        <c:axId val="1277208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127739008"/>
        <c:crosses val="autoZero"/>
        <c:auto val="1"/>
        <c:lblAlgn val="ctr"/>
        <c:lblOffset val="100"/>
      </c:catAx>
      <c:valAx>
        <c:axId val="1277390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Proportion of key detection indicators</a:t>
                </a:r>
              </a:p>
            </c:rich>
          </c:tx>
          <c:layout>
            <c:manualLayout>
              <c:xMode val="edge"/>
              <c:yMode val="edge"/>
              <c:x val="1.1574074074074073E-2"/>
              <c:y val="0.18266522488260398"/>
            </c:manualLayout>
          </c:layout>
        </c:title>
        <c:numFmt formatCode="0%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772083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4640347039953341"/>
          <c:y val="4.7147008409663071E-2"/>
          <c:w val="0.35809310294546515"/>
          <c:h val="0.17110871739758618"/>
        </c:manualLayout>
      </c:layout>
      <c:overlay val="1"/>
      <c:txPr>
        <a:bodyPr/>
        <a:lstStyle/>
        <a:p>
          <a:pPr>
            <a:defRPr sz="1200" b="0"/>
          </a:pPr>
          <a:endParaRPr lang="en-US"/>
        </a:p>
      </c:txPr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B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'Fig 3'!$C$16</c:f>
              <c:strCache>
                <c:ptCount val="1"/>
                <c:pt idx="0">
                  <c:v>No of districts with prev&gt;1/10000</c:v>
                </c:pt>
              </c:strCache>
            </c:strRef>
          </c:tx>
          <c:dLbls>
            <c:dLblPos val="t"/>
            <c:showVal val="1"/>
          </c:dLbls>
          <c:cat>
            <c:numRef>
              <c:f>'Fig 3'!$B$17:$B$20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</c:numCache>
            </c:numRef>
          </c:cat>
          <c:val>
            <c:numRef>
              <c:f>'Fig 3'!$C$17:$C$20</c:f>
              <c:numCache>
                <c:formatCode>General</c:formatCode>
                <c:ptCount val="4"/>
                <c:pt idx="0">
                  <c:v>53</c:v>
                </c:pt>
                <c:pt idx="1">
                  <c:v>17</c:v>
                </c:pt>
                <c:pt idx="2">
                  <c:v>13</c:v>
                </c:pt>
                <c:pt idx="3">
                  <c:v>10</c:v>
                </c:pt>
              </c:numCache>
            </c:numRef>
          </c:val>
        </c:ser>
        <c:marker val="1"/>
        <c:axId val="129662336"/>
        <c:axId val="129672320"/>
      </c:lineChart>
      <c:catAx>
        <c:axId val="129662336"/>
        <c:scaling>
          <c:orientation val="minMax"/>
        </c:scaling>
        <c:axPos val="b"/>
        <c:numFmt formatCode="General" sourceLinked="1"/>
        <c:tickLblPos val="nextTo"/>
        <c:crossAx val="129672320"/>
        <c:crosses val="autoZero"/>
        <c:auto val="1"/>
        <c:lblAlgn val="ctr"/>
        <c:lblOffset val="100"/>
      </c:catAx>
      <c:valAx>
        <c:axId val="129672320"/>
        <c:scaling>
          <c:orientation val="minMax"/>
        </c:scaling>
        <c:axPos val="l"/>
        <c:majorGridlines/>
        <c:numFmt formatCode="General" sourceLinked="1"/>
        <c:tickLblPos val="nextTo"/>
        <c:crossAx val="129662336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'Fig 3'!$D$16</c:f>
              <c:strCache>
                <c:ptCount val="1"/>
                <c:pt idx="0">
                  <c:v>Regions with prev rate &gt; 1/10000</c:v>
                </c:pt>
              </c:strCache>
            </c:strRef>
          </c:tx>
          <c:dLbls>
            <c:dLblPos val="t"/>
            <c:showVal val="1"/>
          </c:dLbls>
          <c:cat>
            <c:numRef>
              <c:f>'Fig 3'!$B$17:$B$20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</c:numCache>
            </c:numRef>
          </c:cat>
          <c:val>
            <c:numRef>
              <c:f>'Fig 3'!$D$17:$D$20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marker val="1"/>
        <c:axId val="129839872"/>
        <c:axId val="129841408"/>
      </c:lineChart>
      <c:catAx>
        <c:axId val="129839872"/>
        <c:scaling>
          <c:orientation val="minMax"/>
        </c:scaling>
        <c:axPos val="b"/>
        <c:numFmt formatCode="General" sourceLinked="1"/>
        <c:tickLblPos val="nextTo"/>
        <c:crossAx val="129841408"/>
        <c:crosses val="autoZero"/>
        <c:auto val="1"/>
        <c:lblAlgn val="ctr"/>
        <c:lblOffset val="100"/>
      </c:catAx>
      <c:valAx>
        <c:axId val="129841408"/>
        <c:scaling>
          <c:orientation val="minMax"/>
        </c:scaling>
        <c:axPos val="l"/>
        <c:majorGridlines/>
        <c:numFmt formatCode="General" sourceLinked="1"/>
        <c:tickLblPos val="nextTo"/>
        <c:crossAx val="129839872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0950422863808694"/>
          <c:y val="4.6869806167846043E-2"/>
          <c:w val="0.86503280839895014"/>
          <c:h val="0.78130625958989164"/>
        </c:manualLayout>
      </c:layout>
      <c:lineChart>
        <c:grouping val="standard"/>
        <c:ser>
          <c:idx val="0"/>
          <c:order val="0"/>
          <c:tx>
            <c:strRef>
              <c:f>'CMR LEP 2000-2014'!$T$4</c:f>
              <c:strCache>
                <c:ptCount val="1"/>
                <c:pt idx="0">
                  <c:v>G2D/100000</c:v>
                </c:pt>
              </c:strCache>
            </c:strRef>
          </c:tx>
          <c:dLbls>
            <c:showVal val="1"/>
          </c:dLbls>
          <c:trendline>
            <c:trendlineType val="linear"/>
          </c:trendline>
          <c:cat>
            <c:numRef>
              <c:f>'CMR LEP 2000-2014'!$A$15:$A$19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'CMR LEP 2000-2014'!$T$15:$T$19</c:f>
              <c:numCache>
                <c:formatCode>0.00</c:formatCode>
                <c:ptCount val="5"/>
                <c:pt idx="0">
                  <c:v>0.13397849129912759</c:v>
                </c:pt>
                <c:pt idx="1">
                  <c:v>0.15569550270928756</c:v>
                </c:pt>
                <c:pt idx="2">
                  <c:v>8.3217743383571921E-2</c:v>
                </c:pt>
                <c:pt idx="3">
                  <c:v>0.16221782335978935</c:v>
                </c:pt>
                <c:pt idx="4">
                  <c:v>0.10230455549579651</c:v>
                </c:pt>
              </c:numCache>
            </c:numRef>
          </c:val>
        </c:ser>
        <c:marker val="1"/>
        <c:axId val="127099264"/>
        <c:axId val="127101184"/>
      </c:lineChart>
      <c:catAx>
        <c:axId val="127099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Year</a:t>
                </a:r>
              </a:p>
            </c:rich>
          </c:tx>
          <c:layout>
            <c:manualLayout>
              <c:xMode val="edge"/>
              <c:yMode val="edge"/>
              <c:x val="0.51089202391367761"/>
              <c:y val="0.9128250591016549"/>
            </c:manualLayout>
          </c:layout>
        </c:title>
        <c:numFmt formatCode="General" sourceLinked="1"/>
        <c:tickLblPos val="nextTo"/>
        <c:crossAx val="127101184"/>
        <c:crosses val="autoZero"/>
        <c:auto val="1"/>
        <c:lblAlgn val="ctr"/>
        <c:lblOffset val="100"/>
      </c:catAx>
      <c:valAx>
        <c:axId val="1271011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G2D rate per 100 000</a:t>
                </a:r>
              </a:p>
            </c:rich>
          </c:tx>
          <c:layout>
            <c:manualLayout>
              <c:xMode val="edge"/>
              <c:yMode val="edge"/>
              <c:x val="4.6296296296296302E-3"/>
              <c:y val="0.19631422401986989"/>
            </c:manualLayout>
          </c:layout>
        </c:title>
        <c:numFmt formatCode="0.00" sourceLinked="1"/>
        <c:tickLblPos val="nextTo"/>
        <c:crossAx val="127099264"/>
        <c:crosses val="autoZero"/>
        <c:crossBetween val="between"/>
      </c:valAx>
    </c:plotArea>
    <c:plotVisOnly val="1"/>
  </c:chart>
  <c:txPr>
    <a:bodyPr/>
    <a:lstStyle/>
    <a:p>
      <a:pPr>
        <a:defRPr b="1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'Summary Lep Region'!$A$51</c:f>
              <c:strCache>
                <c:ptCount val="1"/>
                <c:pt idx="0">
                  <c:v>High burdened</c:v>
                </c:pt>
              </c:strCache>
            </c:strRef>
          </c:tx>
          <c:cat>
            <c:numRef>
              <c:f>'Summary Lep Region'!$B$50:$E$50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</c:numCache>
            </c:numRef>
          </c:cat>
          <c:val>
            <c:numRef>
              <c:f>'Summary Lep Region'!$B$51:$E$51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'Summary Lep Region'!$A$52</c:f>
              <c:strCache>
                <c:ptCount val="1"/>
                <c:pt idx="0">
                  <c:v>Medium burdened</c:v>
                </c:pt>
              </c:strCache>
            </c:strRef>
          </c:tx>
          <c:cat>
            <c:numRef>
              <c:f>'Summary Lep Region'!$B$50:$E$50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</c:numCache>
            </c:numRef>
          </c:cat>
          <c:val>
            <c:numRef>
              <c:f>'Summary Lep Region'!$B$52:$E$52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</c:numCache>
            </c:numRef>
          </c:val>
        </c:ser>
        <c:ser>
          <c:idx val="2"/>
          <c:order val="2"/>
          <c:tx>
            <c:strRef>
              <c:f>'Summary Lep Region'!$A$53</c:f>
              <c:strCache>
                <c:ptCount val="1"/>
                <c:pt idx="0">
                  <c:v>Low burdened</c:v>
                </c:pt>
              </c:strCache>
            </c:strRef>
          </c:tx>
          <c:cat>
            <c:numRef>
              <c:f>'Summary Lep Region'!$B$50:$E$50</c:f>
              <c:numCache>
                <c:formatCode>General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2014</c:v>
                </c:pt>
              </c:numCache>
            </c:numRef>
          </c:cat>
          <c:val>
            <c:numRef>
              <c:f>'Summary Lep Region'!$B$53:$E$53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marker val="1"/>
        <c:axId val="128207872"/>
        <c:axId val="128221952"/>
      </c:lineChart>
      <c:catAx>
        <c:axId val="128207872"/>
        <c:scaling>
          <c:orientation val="minMax"/>
        </c:scaling>
        <c:axPos val="b"/>
        <c:numFmt formatCode="General" sourceLinked="1"/>
        <c:tickLblPos val="nextTo"/>
        <c:crossAx val="128221952"/>
        <c:crosses val="autoZero"/>
        <c:auto val="1"/>
        <c:lblAlgn val="ctr"/>
        <c:lblOffset val="100"/>
      </c:catAx>
      <c:valAx>
        <c:axId val="128221952"/>
        <c:scaling>
          <c:orientation val="minMax"/>
        </c:scaling>
        <c:axPos val="l"/>
        <c:majorGridlines/>
        <c:numFmt formatCode="General" sourceLinked="1"/>
        <c:tickLblPos val="nextTo"/>
        <c:crossAx val="1282078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'Summary Lep Burden HD'!$B$189</c:f>
              <c:strCache>
                <c:ptCount val="1"/>
                <c:pt idx="0">
                  <c:v>High leprosy burdened</c:v>
                </c:pt>
              </c:strCache>
            </c:strRef>
          </c:tx>
          <c:cat>
            <c:strRef>
              <c:f>'Summary Lep Burden HD'!$C$188:$F$188</c:f>
              <c:strCache>
                <c:ptCount val="4"/>
                <c:pt idx="0">
                  <c:v>Year 2000</c:v>
                </c:pt>
                <c:pt idx="1">
                  <c:v>Year 2005</c:v>
                </c:pt>
                <c:pt idx="2">
                  <c:v>Year 2010</c:v>
                </c:pt>
                <c:pt idx="3">
                  <c:v>Year 2014</c:v>
                </c:pt>
              </c:strCache>
            </c:strRef>
          </c:cat>
          <c:val>
            <c:numRef>
              <c:f>'Summary Lep Burden HD'!$C$189:$F$189</c:f>
              <c:numCache>
                <c:formatCode>General</c:formatCode>
                <c:ptCount val="4"/>
                <c:pt idx="0">
                  <c:v>68</c:v>
                </c:pt>
                <c:pt idx="1">
                  <c:v>69</c:v>
                </c:pt>
                <c:pt idx="2">
                  <c:v>49</c:v>
                </c:pt>
                <c:pt idx="3">
                  <c:v>18</c:v>
                </c:pt>
              </c:numCache>
            </c:numRef>
          </c:val>
        </c:ser>
        <c:ser>
          <c:idx val="1"/>
          <c:order val="1"/>
          <c:tx>
            <c:strRef>
              <c:f>'Summary Lep Burden HD'!$B$190</c:f>
              <c:strCache>
                <c:ptCount val="1"/>
                <c:pt idx="0">
                  <c:v>Medium leprosy burdened</c:v>
                </c:pt>
              </c:strCache>
            </c:strRef>
          </c:tx>
          <c:cat>
            <c:strRef>
              <c:f>'Summary Lep Burden HD'!$C$188:$F$188</c:f>
              <c:strCache>
                <c:ptCount val="4"/>
                <c:pt idx="0">
                  <c:v>Year 2000</c:v>
                </c:pt>
                <c:pt idx="1">
                  <c:v>Year 2005</c:v>
                </c:pt>
                <c:pt idx="2">
                  <c:v>Year 2010</c:v>
                </c:pt>
                <c:pt idx="3">
                  <c:v>Year 2014</c:v>
                </c:pt>
              </c:strCache>
            </c:strRef>
          </c:cat>
          <c:val>
            <c:numRef>
              <c:f>'Summary Lep Burden HD'!$C$190:$F$190</c:f>
              <c:numCache>
                <c:formatCode>General</c:formatCode>
                <c:ptCount val="4"/>
                <c:pt idx="0">
                  <c:v>31</c:v>
                </c:pt>
                <c:pt idx="1">
                  <c:v>23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ser>
          <c:idx val="2"/>
          <c:order val="2"/>
          <c:tx>
            <c:strRef>
              <c:f>'Summary Lep Burden HD'!$B$191</c:f>
              <c:strCache>
                <c:ptCount val="1"/>
                <c:pt idx="0">
                  <c:v>Low leprosy burdened</c:v>
                </c:pt>
              </c:strCache>
            </c:strRef>
          </c:tx>
          <c:cat>
            <c:strRef>
              <c:f>'Summary Lep Burden HD'!$C$188:$F$188</c:f>
              <c:strCache>
                <c:ptCount val="4"/>
                <c:pt idx="0">
                  <c:v>Year 2000</c:v>
                </c:pt>
                <c:pt idx="1">
                  <c:v>Year 2005</c:v>
                </c:pt>
                <c:pt idx="2">
                  <c:v>Year 2010</c:v>
                </c:pt>
                <c:pt idx="3">
                  <c:v>Year 2014</c:v>
                </c:pt>
              </c:strCache>
            </c:strRef>
          </c:cat>
          <c:val>
            <c:numRef>
              <c:f>'Summary Lep Burden HD'!$C$191:$F$191</c:f>
              <c:numCache>
                <c:formatCode>General</c:formatCode>
                <c:ptCount val="4"/>
                <c:pt idx="0">
                  <c:v>82</c:v>
                </c:pt>
                <c:pt idx="1">
                  <c:v>89</c:v>
                </c:pt>
                <c:pt idx="2">
                  <c:v>107</c:v>
                </c:pt>
                <c:pt idx="3">
                  <c:v>143</c:v>
                </c:pt>
              </c:numCache>
            </c:numRef>
          </c:val>
        </c:ser>
        <c:axId val="127832832"/>
        <c:axId val="127834368"/>
      </c:barChart>
      <c:catAx>
        <c:axId val="127832832"/>
        <c:scaling>
          <c:orientation val="minMax"/>
        </c:scaling>
        <c:axPos val="b"/>
        <c:tickLblPos val="nextTo"/>
        <c:crossAx val="127834368"/>
        <c:crosses val="autoZero"/>
        <c:auto val="1"/>
        <c:lblAlgn val="ctr"/>
        <c:lblOffset val="100"/>
      </c:catAx>
      <c:valAx>
        <c:axId val="127834368"/>
        <c:scaling>
          <c:orientation val="minMax"/>
        </c:scaling>
        <c:axPos val="l"/>
        <c:majorGridlines/>
        <c:numFmt formatCode="General" sourceLinked="1"/>
        <c:tickLblPos val="nextTo"/>
        <c:crossAx val="1278328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pageSetup paperSize="9" orientation="landscape" horizontalDpi="3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486400" cy="35844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3793" y="0"/>
    <xdr:ext cx="5486400" cy="35844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1</xdr:row>
      <xdr:rowOff>9525</xdr:rowOff>
    </xdr:from>
    <xdr:to>
      <xdr:col>14</xdr:col>
      <xdr:colOff>428625</xdr:colOff>
      <xdr:row>15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1</xdr:row>
      <xdr:rowOff>38100</xdr:rowOff>
    </xdr:from>
    <xdr:to>
      <xdr:col>6</xdr:col>
      <xdr:colOff>600075</xdr:colOff>
      <xdr:row>14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5486400" cy="300837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37</xdr:row>
      <xdr:rowOff>85725</xdr:rowOff>
    </xdr:from>
    <xdr:to>
      <xdr:col>26</xdr:col>
      <xdr:colOff>104775</xdr:colOff>
      <xdr:row>51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167</xdr:row>
      <xdr:rowOff>114300</xdr:rowOff>
    </xdr:from>
    <xdr:to>
      <xdr:col>14</xdr:col>
      <xdr:colOff>523875</xdr:colOff>
      <xdr:row>182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1"/>
  <sheetViews>
    <sheetView zoomScale="106" zoomScaleNormal="106" workbookViewId="0">
      <pane xSplit="2" ySplit="4" topLeftCell="Q5" activePane="bottomRight" state="frozen"/>
      <selection pane="topRight" activeCell="C1" sqref="C1"/>
      <selection pane="bottomLeft" activeCell="A3" sqref="A3"/>
      <selection pane="bottomRight" activeCell="AH4" sqref="AH4"/>
    </sheetView>
  </sheetViews>
  <sheetFormatPr defaultRowHeight="15"/>
  <cols>
    <col min="1" max="1" width="10.5703125" style="3" customWidth="1"/>
    <col min="2" max="2" width="14.28515625" style="6" bestFit="1" customWidth="1"/>
    <col min="3" max="11" width="7.140625" style="4" customWidth="1"/>
    <col min="12" max="12" width="8.140625" style="4" customWidth="1"/>
    <col min="13" max="13" width="7.5703125" style="4" customWidth="1"/>
    <col min="14" max="14" width="8" style="4" customWidth="1"/>
    <col min="15" max="20" width="7.140625" style="4" customWidth="1"/>
    <col min="21" max="21" width="9.140625" style="4"/>
    <col min="22" max="31" width="7.140625" style="4" customWidth="1"/>
    <col min="32" max="33" width="9.140625" style="3"/>
    <col min="34" max="34" width="9.5703125" style="3" customWidth="1"/>
    <col min="35" max="16384" width="9.140625" style="3"/>
  </cols>
  <sheetData>
    <row r="1" spans="1:34">
      <c r="A1" s="140" t="s">
        <v>380</v>
      </c>
    </row>
    <row r="3" spans="1:34" ht="33.75" customHeight="1">
      <c r="A3" s="8" t="s">
        <v>381</v>
      </c>
      <c r="B3" s="141" t="s">
        <v>310</v>
      </c>
      <c r="C3" s="92" t="s">
        <v>386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  <c r="O3" s="91" t="s">
        <v>4</v>
      </c>
      <c r="P3" s="91"/>
      <c r="Q3" s="92" t="s">
        <v>387</v>
      </c>
      <c r="R3" s="93"/>
      <c r="S3" s="93"/>
      <c r="T3" s="93"/>
      <c r="U3" s="94"/>
      <c r="V3" s="92" t="s">
        <v>2</v>
      </c>
      <c r="W3" s="93"/>
      <c r="X3" s="94"/>
      <c r="Y3" s="91" t="s">
        <v>3</v>
      </c>
      <c r="Z3" s="91"/>
      <c r="AA3" s="91" t="s">
        <v>7</v>
      </c>
      <c r="AB3" s="91"/>
      <c r="AC3" s="91"/>
      <c r="AD3" s="1"/>
      <c r="AE3" s="1"/>
      <c r="AF3" s="2"/>
      <c r="AG3" s="95" t="s">
        <v>6</v>
      </c>
      <c r="AH3" s="95"/>
    </row>
    <row r="4" spans="1:34" ht="60">
      <c r="A4" s="2"/>
      <c r="B4" s="5"/>
      <c r="C4" s="89" t="s">
        <v>382</v>
      </c>
      <c r="D4" s="89" t="s">
        <v>383</v>
      </c>
      <c r="E4" s="89" t="s">
        <v>384</v>
      </c>
      <c r="F4" s="89" t="s">
        <v>385</v>
      </c>
      <c r="G4" s="17" t="s">
        <v>20</v>
      </c>
      <c r="H4" s="1" t="s">
        <v>9</v>
      </c>
      <c r="I4" s="18" t="s">
        <v>21</v>
      </c>
      <c r="J4" s="1" t="s">
        <v>10</v>
      </c>
      <c r="K4" s="1" t="s">
        <v>8</v>
      </c>
      <c r="L4" s="18" t="s">
        <v>22</v>
      </c>
      <c r="M4" s="89" t="s">
        <v>37</v>
      </c>
      <c r="N4" s="18" t="s">
        <v>23</v>
      </c>
      <c r="O4" s="1" t="s">
        <v>0</v>
      </c>
      <c r="P4" s="1" t="s">
        <v>1</v>
      </c>
      <c r="Q4" s="1" t="s">
        <v>13</v>
      </c>
      <c r="R4" s="1" t="s">
        <v>14</v>
      </c>
      <c r="S4" s="1" t="s">
        <v>12</v>
      </c>
      <c r="T4" s="34" t="s">
        <v>18</v>
      </c>
      <c r="U4" s="1" t="s">
        <v>5</v>
      </c>
      <c r="V4" s="1" t="s">
        <v>0</v>
      </c>
      <c r="W4" s="1" t="s">
        <v>1</v>
      </c>
      <c r="X4" s="1" t="s">
        <v>15</v>
      </c>
      <c r="Y4" s="1" t="s">
        <v>0</v>
      </c>
      <c r="Z4" s="1" t="s">
        <v>1</v>
      </c>
      <c r="AA4" s="1" t="s">
        <v>0</v>
      </c>
      <c r="AB4" s="1" t="s">
        <v>1</v>
      </c>
      <c r="AC4" s="17" t="s">
        <v>19</v>
      </c>
      <c r="AD4" s="62" t="s">
        <v>367</v>
      </c>
      <c r="AE4" s="62" t="s">
        <v>368</v>
      </c>
      <c r="AF4" s="89" t="s">
        <v>388</v>
      </c>
      <c r="AG4" s="2" t="s">
        <v>0</v>
      </c>
      <c r="AH4" s="2" t="s">
        <v>1</v>
      </c>
    </row>
    <row r="5" spans="1:34" s="132" customFormat="1">
      <c r="A5" s="16">
        <v>2000</v>
      </c>
      <c r="B5" s="127">
        <f t="shared" ref="B5:B8" si="0">B6/1.029</f>
        <v>15137800.260105569</v>
      </c>
      <c r="C5" s="128">
        <v>412</v>
      </c>
      <c r="D5" s="128">
        <v>46</v>
      </c>
      <c r="E5" s="128">
        <v>222</v>
      </c>
      <c r="F5" s="128">
        <v>59</v>
      </c>
      <c r="G5" s="128">
        <f>SUM(C5:F5)</f>
        <v>739</v>
      </c>
      <c r="H5" s="128">
        <f>C5+D5</f>
        <v>458</v>
      </c>
      <c r="I5" s="129">
        <f t="shared" ref="I5:I6" si="1">H5/G5</f>
        <v>0.61975642760487148</v>
      </c>
      <c r="J5" s="128">
        <f t="shared" ref="J5:J6" si="2">E5+F5</f>
        <v>281</v>
      </c>
      <c r="K5" s="128">
        <f t="shared" ref="K5:K6" si="3">SUM(D5,F5)</f>
        <v>105</v>
      </c>
      <c r="L5" s="129">
        <f t="shared" ref="L5:L19" si="4">K5/G5</f>
        <v>0.14208389715832206</v>
      </c>
      <c r="M5" s="128" t="s">
        <v>17</v>
      </c>
      <c r="N5" s="128" t="s">
        <v>17</v>
      </c>
      <c r="O5" s="128">
        <v>47</v>
      </c>
      <c r="P5" s="128">
        <v>16</v>
      </c>
      <c r="Q5" s="128">
        <v>64</v>
      </c>
      <c r="R5" s="128">
        <v>5</v>
      </c>
      <c r="S5" s="128">
        <f t="shared" ref="S5:S6" si="5">Q5+R5</f>
        <v>69</v>
      </c>
      <c r="T5" s="130">
        <f>S5/B5*100000</f>
        <v>0.45581259373492883</v>
      </c>
      <c r="U5" s="129">
        <f t="shared" ref="U5:U19" si="6">S5/G5</f>
        <v>9.336941813261164E-2</v>
      </c>
      <c r="V5" s="128">
        <v>476</v>
      </c>
      <c r="W5" s="128">
        <v>250</v>
      </c>
      <c r="X5" s="128">
        <f t="shared" ref="X5:X6" si="7">SUM(V5:W5)</f>
        <v>726</v>
      </c>
      <c r="Y5" s="128">
        <v>89</v>
      </c>
      <c r="Z5" s="128">
        <v>30</v>
      </c>
      <c r="AA5" s="128">
        <v>1015</v>
      </c>
      <c r="AB5" s="128">
        <v>406</v>
      </c>
      <c r="AC5" s="128">
        <f t="shared" ref="AC5:AC19" si="8">SUM(AA5:AB5)</f>
        <v>1421</v>
      </c>
      <c r="AD5" s="130">
        <f>(G5/B5)*100000</f>
        <v>4.8818189386972808</v>
      </c>
      <c r="AE5" s="130">
        <f>AC5/B5*10000</f>
        <v>0.93870970390917952</v>
      </c>
      <c r="AF5" s="131">
        <f>AC5/G5</f>
        <v>1.9228687415426251</v>
      </c>
      <c r="AG5" s="16">
        <f t="shared" ref="AG5:AG6" si="9">V5+Y5+AA5</f>
        <v>1580</v>
      </c>
      <c r="AH5" s="16">
        <f t="shared" ref="AH5:AH6" si="10">W5+Z5+AB5</f>
        <v>686</v>
      </c>
    </row>
    <row r="6" spans="1:34" s="132" customFormat="1">
      <c r="A6" s="16">
        <v>2001</v>
      </c>
      <c r="B6" s="127">
        <f t="shared" si="0"/>
        <v>15576796.467648629</v>
      </c>
      <c r="C6" s="128">
        <v>306</v>
      </c>
      <c r="D6" s="128">
        <v>14</v>
      </c>
      <c r="E6" s="128">
        <v>116</v>
      </c>
      <c r="F6" s="128">
        <v>37</v>
      </c>
      <c r="G6" s="128">
        <f>SUM(C6:F6)</f>
        <v>473</v>
      </c>
      <c r="H6" s="128">
        <f>C6+D6</f>
        <v>320</v>
      </c>
      <c r="I6" s="129">
        <f t="shared" si="1"/>
        <v>0.67653276955602537</v>
      </c>
      <c r="J6" s="128">
        <f t="shared" si="2"/>
        <v>153</v>
      </c>
      <c r="K6" s="128">
        <f t="shared" si="3"/>
        <v>51</v>
      </c>
      <c r="L6" s="129">
        <f t="shared" si="4"/>
        <v>0.10782241014799154</v>
      </c>
      <c r="M6" s="128" t="s">
        <v>17</v>
      </c>
      <c r="N6" s="128" t="s">
        <v>17</v>
      </c>
      <c r="O6" s="128">
        <v>36</v>
      </c>
      <c r="P6" s="128">
        <v>6</v>
      </c>
      <c r="Q6" s="128">
        <v>34</v>
      </c>
      <c r="R6" s="128">
        <v>3</v>
      </c>
      <c r="S6" s="128">
        <f t="shared" si="5"/>
        <v>37</v>
      </c>
      <c r="T6" s="130">
        <f t="shared" ref="T6" si="11">S6/B6*100000</f>
        <v>0.23753279486475357</v>
      </c>
      <c r="U6" s="129">
        <f t="shared" si="6"/>
        <v>7.8224101479915431E-2</v>
      </c>
      <c r="V6" s="128">
        <v>405</v>
      </c>
      <c r="W6" s="128">
        <v>154</v>
      </c>
      <c r="X6" s="128">
        <f t="shared" si="7"/>
        <v>559</v>
      </c>
      <c r="Y6" s="128">
        <v>53</v>
      </c>
      <c r="Z6" s="128">
        <v>20</v>
      </c>
      <c r="AA6" s="128">
        <v>828</v>
      </c>
      <c r="AB6" s="128">
        <v>302</v>
      </c>
      <c r="AC6" s="128">
        <f>SUM(AA6:AB6)</f>
        <v>1130</v>
      </c>
      <c r="AD6" s="130">
        <f t="shared" ref="AD6:AD19" si="12">(G6/B6)*100000</f>
        <v>3.0365678911088771</v>
      </c>
      <c r="AE6" s="130">
        <f t="shared" ref="AE6:AE19" si="13">AC6/B6*10000</f>
        <v>0.72543799512749074</v>
      </c>
      <c r="AF6" s="131">
        <f t="shared" ref="AF6:AF19" si="14">AC6/G6</f>
        <v>2.3890063424947146</v>
      </c>
      <c r="AG6" s="16">
        <f t="shared" si="9"/>
        <v>1286</v>
      </c>
      <c r="AH6" s="16">
        <f t="shared" si="10"/>
        <v>476</v>
      </c>
    </row>
    <row r="7" spans="1:34" s="132" customFormat="1">
      <c r="A7" s="16">
        <v>2002</v>
      </c>
      <c r="B7" s="127">
        <f t="shared" si="0"/>
        <v>16028523.565210437</v>
      </c>
      <c r="C7" s="128">
        <v>846</v>
      </c>
      <c r="D7" s="128">
        <v>174</v>
      </c>
      <c r="E7" s="128">
        <v>542</v>
      </c>
      <c r="F7" s="128">
        <v>35</v>
      </c>
      <c r="G7" s="128">
        <f t="shared" ref="G7:G18" si="15">SUM(C7:F7)</f>
        <v>1597</v>
      </c>
      <c r="H7" s="128">
        <f>C7+D7</f>
        <v>1020</v>
      </c>
      <c r="I7" s="129">
        <f>H7/G7</f>
        <v>0.63869755792110205</v>
      </c>
      <c r="J7" s="128">
        <f>E7+F7</f>
        <v>577</v>
      </c>
      <c r="K7" s="128">
        <f>SUM(D7,F7)</f>
        <v>209</v>
      </c>
      <c r="L7" s="129">
        <f t="shared" si="4"/>
        <v>0.13087038196618661</v>
      </c>
      <c r="M7" s="128" t="s">
        <v>17</v>
      </c>
      <c r="N7" s="128" t="s">
        <v>17</v>
      </c>
      <c r="O7" s="128">
        <v>142</v>
      </c>
      <c r="P7" s="128">
        <v>65</v>
      </c>
      <c r="Q7" s="128">
        <v>141</v>
      </c>
      <c r="R7" s="128">
        <v>3</v>
      </c>
      <c r="S7" s="128">
        <f>Q7+R7</f>
        <v>144</v>
      </c>
      <c r="T7" s="130">
        <f>S7/B7*100000</f>
        <v>0.89839840465748744</v>
      </c>
      <c r="U7" s="129">
        <f t="shared" si="6"/>
        <v>9.0169067000626171E-2</v>
      </c>
      <c r="V7" s="128">
        <v>1213</v>
      </c>
      <c r="W7" s="128">
        <v>584</v>
      </c>
      <c r="X7" s="128">
        <f>SUM(V7:W7)</f>
        <v>1797</v>
      </c>
      <c r="Y7" s="128">
        <v>254</v>
      </c>
      <c r="Z7" s="128">
        <v>122</v>
      </c>
      <c r="AA7" s="128">
        <v>630</v>
      </c>
      <c r="AB7" s="128">
        <v>263</v>
      </c>
      <c r="AC7" s="128">
        <f t="shared" si="8"/>
        <v>893</v>
      </c>
      <c r="AD7" s="130">
        <f t="shared" si="12"/>
        <v>9.9634878627639409</v>
      </c>
      <c r="AE7" s="130">
        <f t="shared" si="13"/>
        <v>0.5571317884438447</v>
      </c>
      <c r="AF7" s="131">
        <f t="shared" si="14"/>
        <v>0.55917345021916087</v>
      </c>
      <c r="AG7" s="16">
        <f>V7+Y7+AA7</f>
        <v>2097</v>
      </c>
      <c r="AH7" s="16">
        <f>W7+Z7+AB7</f>
        <v>969</v>
      </c>
    </row>
    <row r="8" spans="1:34" s="132" customFormat="1">
      <c r="A8" s="16">
        <v>2003</v>
      </c>
      <c r="B8" s="127">
        <f t="shared" si="0"/>
        <v>16493350.748601539</v>
      </c>
      <c r="C8" s="128">
        <v>361</v>
      </c>
      <c r="D8" s="128">
        <v>30</v>
      </c>
      <c r="E8" s="128">
        <v>140</v>
      </c>
      <c r="F8" s="128">
        <v>43</v>
      </c>
      <c r="G8" s="128">
        <f t="shared" si="15"/>
        <v>574</v>
      </c>
      <c r="H8" s="128">
        <f t="shared" ref="H8:H16" si="16">C8+D8</f>
        <v>391</v>
      </c>
      <c r="I8" s="129">
        <f t="shared" ref="I8:I19" si="17">H8/G8</f>
        <v>0.68118466898954699</v>
      </c>
      <c r="J8" s="128">
        <f>E8+F8</f>
        <v>183</v>
      </c>
      <c r="K8" s="128">
        <f t="shared" ref="K8:K18" si="18">SUM(D8,F8)</f>
        <v>73</v>
      </c>
      <c r="L8" s="129">
        <f t="shared" si="4"/>
        <v>0.12717770034843207</v>
      </c>
      <c r="M8" s="128" t="s">
        <v>17</v>
      </c>
      <c r="N8" s="128" t="s">
        <v>17</v>
      </c>
      <c r="O8" s="128">
        <v>59</v>
      </c>
      <c r="P8" s="128">
        <v>8</v>
      </c>
      <c r="Q8" s="128">
        <v>39</v>
      </c>
      <c r="R8" s="128">
        <v>10</v>
      </c>
      <c r="S8" s="128">
        <f>Q8+R8</f>
        <v>49</v>
      </c>
      <c r="T8" s="130">
        <f t="shared" ref="T8:T19" si="19">S8/B8*100000</f>
        <v>0.29708941952959239</v>
      </c>
      <c r="U8" s="129">
        <f t="shared" si="6"/>
        <v>8.5365853658536592E-2</v>
      </c>
      <c r="V8" s="128">
        <v>364</v>
      </c>
      <c r="W8" s="128">
        <v>171</v>
      </c>
      <c r="X8" s="128">
        <f>SUM(V8:W8)</f>
        <v>535</v>
      </c>
      <c r="Y8" s="128">
        <v>109</v>
      </c>
      <c r="Z8" s="128">
        <v>17</v>
      </c>
      <c r="AA8" s="128">
        <v>580</v>
      </c>
      <c r="AB8" s="128">
        <v>109</v>
      </c>
      <c r="AC8" s="128">
        <f t="shared" si="8"/>
        <v>689</v>
      </c>
      <c r="AD8" s="130">
        <f t="shared" si="12"/>
        <v>3.4801903430609396</v>
      </c>
      <c r="AE8" s="130">
        <f t="shared" si="13"/>
        <v>0.41774410215487584</v>
      </c>
      <c r="AF8" s="131">
        <f t="shared" si="14"/>
        <v>1.2003484320557491</v>
      </c>
      <c r="AG8" s="16">
        <f t="shared" ref="AG8:AG19" si="20">V8+Y8+AA8</f>
        <v>1053</v>
      </c>
      <c r="AH8" s="16">
        <f t="shared" ref="AH8:AH19" si="21">W8+Z8+AB8</f>
        <v>297</v>
      </c>
    </row>
    <row r="9" spans="1:34" s="132" customFormat="1">
      <c r="A9" s="16">
        <v>2004</v>
      </c>
      <c r="B9" s="127">
        <f>B10/1.029</f>
        <v>16971657.920310982</v>
      </c>
      <c r="C9" s="128">
        <v>273</v>
      </c>
      <c r="D9" s="128">
        <v>30</v>
      </c>
      <c r="E9" s="128">
        <v>70</v>
      </c>
      <c r="F9" s="128">
        <v>37</v>
      </c>
      <c r="G9" s="128">
        <f t="shared" si="15"/>
        <v>410</v>
      </c>
      <c r="H9" s="128">
        <f t="shared" si="16"/>
        <v>303</v>
      </c>
      <c r="I9" s="129">
        <f t="shared" si="17"/>
        <v>0.73902439024390243</v>
      </c>
      <c r="J9" s="128">
        <f t="shared" ref="J9:J16" si="22">E9+F9</f>
        <v>107</v>
      </c>
      <c r="K9" s="128">
        <f t="shared" si="18"/>
        <v>67</v>
      </c>
      <c r="L9" s="129">
        <f t="shared" si="4"/>
        <v>0.16341463414634147</v>
      </c>
      <c r="M9" s="128" t="s">
        <v>17</v>
      </c>
      <c r="N9" s="128" t="s">
        <v>17</v>
      </c>
      <c r="O9" s="128">
        <v>24</v>
      </c>
      <c r="P9" s="128">
        <v>3</v>
      </c>
      <c r="Q9" s="128">
        <v>19</v>
      </c>
      <c r="R9" s="128">
        <v>0</v>
      </c>
      <c r="S9" s="128">
        <f t="shared" ref="S9:S19" si="23">Q9+R9</f>
        <v>19</v>
      </c>
      <c r="T9" s="130">
        <f t="shared" si="19"/>
        <v>0.11195134906214189</v>
      </c>
      <c r="U9" s="129">
        <f t="shared" si="6"/>
        <v>4.6341463414634146E-2</v>
      </c>
      <c r="V9" s="128">
        <v>326</v>
      </c>
      <c r="W9" s="128">
        <v>108</v>
      </c>
      <c r="X9" s="128">
        <f t="shared" ref="X9:X19" si="24">SUM(V9:W9)</f>
        <v>434</v>
      </c>
      <c r="Y9" s="128">
        <v>68</v>
      </c>
      <c r="Z9" s="128">
        <v>10</v>
      </c>
      <c r="AA9" s="128">
        <v>533</v>
      </c>
      <c r="AB9" s="128">
        <v>96</v>
      </c>
      <c r="AC9" s="128">
        <f t="shared" si="8"/>
        <v>629</v>
      </c>
      <c r="AD9" s="130">
        <f t="shared" si="12"/>
        <v>2.4157922692356935</v>
      </c>
      <c r="AE9" s="130">
        <f t="shared" si="13"/>
        <v>0.37061788715835398</v>
      </c>
      <c r="AF9" s="131">
        <f t="shared" si="14"/>
        <v>1.5341463414634147</v>
      </c>
      <c r="AG9" s="16">
        <f t="shared" si="20"/>
        <v>927</v>
      </c>
      <c r="AH9" s="16">
        <f t="shared" si="21"/>
        <v>214</v>
      </c>
    </row>
    <row r="10" spans="1:34" s="132" customFormat="1">
      <c r="A10" s="16">
        <v>2005</v>
      </c>
      <c r="B10" s="127">
        <v>17463836</v>
      </c>
      <c r="C10" s="128">
        <v>322</v>
      </c>
      <c r="D10" s="128">
        <v>26</v>
      </c>
      <c r="E10" s="128">
        <v>114</v>
      </c>
      <c r="F10" s="128">
        <v>36</v>
      </c>
      <c r="G10" s="128">
        <f t="shared" si="15"/>
        <v>498</v>
      </c>
      <c r="H10" s="128">
        <f t="shared" si="16"/>
        <v>348</v>
      </c>
      <c r="I10" s="129">
        <f t="shared" si="17"/>
        <v>0.6987951807228916</v>
      </c>
      <c r="J10" s="128">
        <f t="shared" si="22"/>
        <v>150</v>
      </c>
      <c r="K10" s="128">
        <f t="shared" si="18"/>
        <v>62</v>
      </c>
      <c r="L10" s="129">
        <f t="shared" si="4"/>
        <v>0.12449799196787148</v>
      </c>
      <c r="M10" s="134">
        <v>127</v>
      </c>
      <c r="N10" s="133">
        <f t="shared" ref="N10:N19" si="25">M10/G10</f>
        <v>0.25502008032128515</v>
      </c>
      <c r="O10" s="128">
        <v>43</v>
      </c>
      <c r="P10" s="128">
        <v>8</v>
      </c>
      <c r="Q10" s="128">
        <v>28</v>
      </c>
      <c r="R10" s="128">
        <v>7</v>
      </c>
      <c r="S10" s="128">
        <f t="shared" si="23"/>
        <v>35</v>
      </c>
      <c r="T10" s="130">
        <f t="shared" si="19"/>
        <v>0.20041415872205853</v>
      </c>
      <c r="U10" s="129">
        <f t="shared" si="6"/>
        <v>7.0281124497991967E-2</v>
      </c>
      <c r="V10" s="128">
        <v>365</v>
      </c>
      <c r="W10" s="128">
        <v>98</v>
      </c>
      <c r="X10" s="128">
        <f t="shared" si="24"/>
        <v>463</v>
      </c>
      <c r="Y10" s="128">
        <v>55</v>
      </c>
      <c r="Z10" s="128">
        <v>13</v>
      </c>
      <c r="AA10" s="128">
        <v>441</v>
      </c>
      <c r="AB10" s="128">
        <v>134</v>
      </c>
      <c r="AC10" s="128">
        <f t="shared" si="8"/>
        <v>575</v>
      </c>
      <c r="AD10" s="130">
        <f t="shared" si="12"/>
        <v>2.8516071726738614</v>
      </c>
      <c r="AE10" s="130">
        <f t="shared" si="13"/>
        <v>0.32925183218623899</v>
      </c>
      <c r="AF10" s="131">
        <f t="shared" si="14"/>
        <v>1.1546184738955823</v>
      </c>
      <c r="AG10" s="16">
        <f t="shared" si="20"/>
        <v>861</v>
      </c>
      <c r="AH10" s="16">
        <f t="shared" si="21"/>
        <v>245</v>
      </c>
    </row>
    <row r="11" spans="1:34" s="132" customFormat="1">
      <c r="A11" s="16">
        <v>2006</v>
      </c>
      <c r="B11" s="127">
        <f>B10*1.028</f>
        <v>17952823.408</v>
      </c>
      <c r="C11" s="128">
        <v>524</v>
      </c>
      <c r="D11" s="128">
        <v>50</v>
      </c>
      <c r="E11" s="128">
        <v>160</v>
      </c>
      <c r="F11" s="128">
        <v>36</v>
      </c>
      <c r="G11" s="128">
        <f t="shared" si="15"/>
        <v>770</v>
      </c>
      <c r="H11" s="128">
        <f t="shared" si="16"/>
        <v>574</v>
      </c>
      <c r="I11" s="129">
        <f t="shared" si="17"/>
        <v>0.74545454545454548</v>
      </c>
      <c r="J11" s="128">
        <f t="shared" si="22"/>
        <v>196</v>
      </c>
      <c r="K11" s="128">
        <f t="shared" si="18"/>
        <v>86</v>
      </c>
      <c r="L11" s="129">
        <f t="shared" si="4"/>
        <v>0.11168831168831168</v>
      </c>
      <c r="M11" s="135">
        <v>54</v>
      </c>
      <c r="N11" s="133">
        <f t="shared" si="25"/>
        <v>7.0129870129870125E-2</v>
      </c>
      <c r="O11" s="128">
        <v>55</v>
      </c>
      <c r="P11" s="128">
        <v>9</v>
      </c>
      <c r="Q11" s="128">
        <v>45</v>
      </c>
      <c r="R11" s="128">
        <v>2</v>
      </c>
      <c r="S11" s="128">
        <f t="shared" si="23"/>
        <v>47</v>
      </c>
      <c r="T11" s="130">
        <f t="shared" si="19"/>
        <v>0.26179726125449559</v>
      </c>
      <c r="U11" s="129">
        <f t="shared" si="6"/>
        <v>6.1038961038961038E-2</v>
      </c>
      <c r="V11" s="128">
        <v>458</v>
      </c>
      <c r="W11" s="128">
        <v>153</v>
      </c>
      <c r="X11" s="128">
        <f t="shared" si="24"/>
        <v>611</v>
      </c>
      <c r="Y11" s="128">
        <v>161</v>
      </c>
      <c r="Z11" s="128">
        <v>15</v>
      </c>
      <c r="AA11" s="128">
        <v>476</v>
      </c>
      <c r="AB11" s="128">
        <v>102</v>
      </c>
      <c r="AC11" s="128">
        <f t="shared" si="8"/>
        <v>578</v>
      </c>
      <c r="AD11" s="130">
        <f t="shared" si="12"/>
        <v>4.2890189609779066</v>
      </c>
      <c r="AE11" s="130">
        <f t="shared" si="13"/>
        <v>0.32195492979808177</v>
      </c>
      <c r="AF11" s="131">
        <f t="shared" si="14"/>
        <v>0.75064935064935068</v>
      </c>
      <c r="AG11" s="16">
        <f t="shared" si="20"/>
        <v>1095</v>
      </c>
      <c r="AH11" s="16">
        <f t="shared" si="21"/>
        <v>270</v>
      </c>
    </row>
    <row r="12" spans="1:34" s="132" customFormat="1">
      <c r="A12" s="16">
        <v>2007</v>
      </c>
      <c r="B12" s="127">
        <f t="shared" ref="B12:B14" si="26">B11*1.028</f>
        <v>18455502.463424001</v>
      </c>
      <c r="C12" s="128">
        <v>366</v>
      </c>
      <c r="D12" s="128">
        <v>17</v>
      </c>
      <c r="E12" s="128">
        <v>151</v>
      </c>
      <c r="F12" s="128">
        <v>15</v>
      </c>
      <c r="G12" s="128">
        <f t="shared" si="15"/>
        <v>549</v>
      </c>
      <c r="H12" s="128">
        <f t="shared" si="16"/>
        <v>383</v>
      </c>
      <c r="I12" s="129">
        <f t="shared" si="17"/>
        <v>0.69763205828779595</v>
      </c>
      <c r="J12" s="128">
        <f t="shared" si="22"/>
        <v>166</v>
      </c>
      <c r="K12" s="128">
        <f t="shared" si="18"/>
        <v>32</v>
      </c>
      <c r="L12" s="129">
        <f t="shared" si="4"/>
        <v>5.8287795992714025E-2</v>
      </c>
      <c r="M12" s="135">
        <v>277</v>
      </c>
      <c r="N12" s="133">
        <f t="shared" si="25"/>
        <v>0.50455373406193083</v>
      </c>
      <c r="O12" s="128">
        <v>48</v>
      </c>
      <c r="P12" s="128">
        <v>12</v>
      </c>
      <c r="Q12" s="128">
        <v>16</v>
      </c>
      <c r="R12" s="128">
        <v>2</v>
      </c>
      <c r="S12" s="128">
        <f t="shared" si="23"/>
        <v>18</v>
      </c>
      <c r="T12" s="130">
        <f t="shared" si="19"/>
        <v>9.7531888040833695E-2</v>
      </c>
      <c r="U12" s="129">
        <f t="shared" si="6"/>
        <v>3.2786885245901641E-2</v>
      </c>
      <c r="V12" s="128">
        <v>355</v>
      </c>
      <c r="W12" s="128">
        <v>172</v>
      </c>
      <c r="X12" s="128">
        <f t="shared" si="24"/>
        <v>527</v>
      </c>
      <c r="Y12" s="128">
        <v>109</v>
      </c>
      <c r="Z12" s="128">
        <v>13</v>
      </c>
      <c r="AA12" s="128">
        <v>446</v>
      </c>
      <c r="AB12" s="128">
        <v>74</v>
      </c>
      <c r="AC12" s="128">
        <f t="shared" si="8"/>
        <v>520</v>
      </c>
      <c r="AD12" s="130">
        <f t="shared" si="12"/>
        <v>2.9747225852454275</v>
      </c>
      <c r="AE12" s="130">
        <f t="shared" si="13"/>
        <v>0.28175878767351953</v>
      </c>
      <c r="AF12" s="131">
        <f t="shared" si="14"/>
        <v>0.94717668488160289</v>
      </c>
      <c r="AG12" s="16">
        <f t="shared" si="20"/>
        <v>910</v>
      </c>
      <c r="AH12" s="16">
        <f t="shared" si="21"/>
        <v>259</v>
      </c>
    </row>
    <row r="13" spans="1:34" s="132" customFormat="1">
      <c r="A13" s="128">
        <v>2008</v>
      </c>
      <c r="B13" s="127">
        <f t="shared" si="26"/>
        <v>18972256.532399874</v>
      </c>
      <c r="C13" s="128">
        <v>326</v>
      </c>
      <c r="D13" s="128">
        <v>40</v>
      </c>
      <c r="E13" s="128">
        <v>80</v>
      </c>
      <c r="F13" s="128">
        <v>16</v>
      </c>
      <c r="G13" s="128">
        <f t="shared" si="15"/>
        <v>462</v>
      </c>
      <c r="H13" s="128">
        <f t="shared" si="16"/>
        <v>366</v>
      </c>
      <c r="I13" s="129">
        <f t="shared" si="17"/>
        <v>0.79220779220779225</v>
      </c>
      <c r="J13" s="128">
        <f t="shared" si="22"/>
        <v>96</v>
      </c>
      <c r="K13" s="128">
        <f t="shared" si="18"/>
        <v>56</v>
      </c>
      <c r="L13" s="129">
        <f t="shared" si="4"/>
        <v>0.12121212121212122</v>
      </c>
      <c r="M13" s="135">
        <v>129</v>
      </c>
      <c r="N13" s="133">
        <f t="shared" si="25"/>
        <v>0.2792207792207792</v>
      </c>
      <c r="O13" s="128">
        <v>63</v>
      </c>
      <c r="P13" s="128">
        <v>10</v>
      </c>
      <c r="Q13" s="128">
        <v>22</v>
      </c>
      <c r="R13" s="128">
        <v>1</v>
      </c>
      <c r="S13" s="128">
        <f t="shared" si="23"/>
        <v>23</v>
      </c>
      <c r="T13" s="130">
        <f t="shared" si="19"/>
        <v>0.1212296489915248</v>
      </c>
      <c r="U13" s="129">
        <f t="shared" si="6"/>
        <v>4.9783549783549784E-2</v>
      </c>
      <c r="V13" s="128">
        <v>379</v>
      </c>
      <c r="W13" s="128">
        <v>103</v>
      </c>
      <c r="X13" s="128">
        <f t="shared" si="24"/>
        <v>482</v>
      </c>
      <c r="Y13" s="128">
        <v>39</v>
      </c>
      <c r="Z13" s="128">
        <v>15</v>
      </c>
      <c r="AA13" s="128">
        <v>437</v>
      </c>
      <c r="AB13" s="128">
        <v>45</v>
      </c>
      <c r="AC13" s="128">
        <f t="shared" si="8"/>
        <v>482</v>
      </c>
      <c r="AD13" s="130">
        <f t="shared" si="12"/>
        <v>2.4351346884384544</v>
      </c>
      <c r="AE13" s="130">
        <f t="shared" si="13"/>
        <v>0.25405517745180412</v>
      </c>
      <c r="AF13" s="131">
        <f t="shared" si="14"/>
        <v>1.0432900432900434</v>
      </c>
      <c r="AG13" s="16">
        <f t="shared" si="20"/>
        <v>855</v>
      </c>
      <c r="AH13" s="16">
        <f t="shared" si="21"/>
        <v>163</v>
      </c>
    </row>
    <row r="14" spans="1:34" s="132" customFormat="1">
      <c r="A14" s="16">
        <v>2009</v>
      </c>
      <c r="B14" s="127">
        <f t="shared" si="26"/>
        <v>19503479.715307072</v>
      </c>
      <c r="C14" s="128">
        <v>310</v>
      </c>
      <c r="D14" s="128">
        <v>29</v>
      </c>
      <c r="E14" s="128">
        <v>90</v>
      </c>
      <c r="F14" s="128">
        <v>24</v>
      </c>
      <c r="G14" s="128">
        <f t="shared" si="15"/>
        <v>453</v>
      </c>
      <c r="H14" s="128">
        <f t="shared" si="16"/>
        <v>339</v>
      </c>
      <c r="I14" s="129">
        <f t="shared" si="17"/>
        <v>0.7483443708609272</v>
      </c>
      <c r="J14" s="128">
        <f t="shared" si="22"/>
        <v>114</v>
      </c>
      <c r="K14" s="128">
        <f t="shared" si="18"/>
        <v>53</v>
      </c>
      <c r="L14" s="129">
        <f t="shared" si="4"/>
        <v>0.11699779249448124</v>
      </c>
      <c r="M14" s="135">
        <v>108</v>
      </c>
      <c r="N14" s="133">
        <f t="shared" si="25"/>
        <v>0.23841059602649006</v>
      </c>
      <c r="O14" s="128">
        <v>77</v>
      </c>
      <c r="P14" s="128">
        <v>13</v>
      </c>
      <c r="Q14" s="128">
        <v>14</v>
      </c>
      <c r="R14" s="128">
        <v>2</v>
      </c>
      <c r="S14" s="128">
        <f t="shared" si="23"/>
        <v>16</v>
      </c>
      <c r="T14" s="130">
        <f t="shared" si="19"/>
        <v>8.2036642863491646E-2</v>
      </c>
      <c r="U14" s="129">
        <f t="shared" si="6"/>
        <v>3.5320088300220751E-2</v>
      </c>
      <c r="V14" s="128">
        <v>247</v>
      </c>
      <c r="W14" s="128">
        <v>52</v>
      </c>
      <c r="X14" s="128">
        <f t="shared" si="24"/>
        <v>299</v>
      </c>
      <c r="Y14" s="128">
        <v>32</v>
      </c>
      <c r="Z14" s="128">
        <v>3</v>
      </c>
      <c r="AA14" s="128">
        <v>432</v>
      </c>
      <c r="AB14" s="128">
        <v>98</v>
      </c>
      <c r="AC14" s="128">
        <f t="shared" si="8"/>
        <v>530</v>
      </c>
      <c r="AD14" s="130">
        <f t="shared" si="12"/>
        <v>2.322662451072607</v>
      </c>
      <c r="AE14" s="130">
        <f t="shared" si="13"/>
        <v>0.2717463794853161</v>
      </c>
      <c r="AF14" s="131">
        <f t="shared" si="14"/>
        <v>1.1699779249448123</v>
      </c>
      <c r="AG14" s="16">
        <f t="shared" si="20"/>
        <v>711</v>
      </c>
      <c r="AH14" s="16">
        <f t="shared" si="21"/>
        <v>153</v>
      </c>
    </row>
    <row r="15" spans="1:34" s="132" customFormat="1">
      <c r="A15" s="16">
        <v>2010</v>
      </c>
      <c r="B15" s="127">
        <v>19406100</v>
      </c>
      <c r="C15" s="128">
        <v>355</v>
      </c>
      <c r="D15" s="128">
        <v>48</v>
      </c>
      <c r="E15" s="128">
        <v>103</v>
      </c>
      <c r="F15" s="128">
        <v>26</v>
      </c>
      <c r="G15" s="128">
        <f t="shared" si="15"/>
        <v>532</v>
      </c>
      <c r="H15" s="128">
        <f>C15+D15</f>
        <v>403</v>
      </c>
      <c r="I15" s="129">
        <f t="shared" si="17"/>
        <v>0.75751879699248126</v>
      </c>
      <c r="J15" s="128">
        <f t="shared" si="22"/>
        <v>129</v>
      </c>
      <c r="K15" s="128">
        <f t="shared" si="18"/>
        <v>74</v>
      </c>
      <c r="L15" s="129">
        <f t="shared" si="4"/>
        <v>0.13909774436090225</v>
      </c>
      <c r="M15" s="135">
        <v>172</v>
      </c>
      <c r="N15" s="133">
        <f t="shared" si="25"/>
        <v>0.32330827067669171</v>
      </c>
      <c r="O15" s="128">
        <v>41</v>
      </c>
      <c r="P15" s="128">
        <v>3</v>
      </c>
      <c r="Q15" s="128">
        <v>24</v>
      </c>
      <c r="R15" s="128">
        <v>2</v>
      </c>
      <c r="S15" s="128">
        <f t="shared" si="23"/>
        <v>26</v>
      </c>
      <c r="T15" s="130">
        <f t="shared" si="19"/>
        <v>0.13397849129912759</v>
      </c>
      <c r="U15" s="129">
        <f t="shared" si="6"/>
        <v>4.8872180451127817E-2</v>
      </c>
      <c r="V15" s="128">
        <v>433</v>
      </c>
      <c r="W15" s="128">
        <v>98</v>
      </c>
      <c r="X15" s="128">
        <f t="shared" si="24"/>
        <v>531</v>
      </c>
      <c r="Y15" s="128">
        <v>49</v>
      </c>
      <c r="Z15" s="128">
        <v>3</v>
      </c>
      <c r="AA15" s="128">
        <v>377</v>
      </c>
      <c r="AB15" s="128">
        <v>107</v>
      </c>
      <c r="AC15" s="128">
        <f t="shared" si="8"/>
        <v>484</v>
      </c>
      <c r="AD15" s="130">
        <f t="shared" si="12"/>
        <v>2.7414060527359956</v>
      </c>
      <c r="AE15" s="130">
        <f t="shared" si="13"/>
        <v>0.24940611457222214</v>
      </c>
      <c r="AF15" s="131">
        <f t="shared" si="14"/>
        <v>0.90977443609022557</v>
      </c>
      <c r="AG15" s="16">
        <f t="shared" si="20"/>
        <v>859</v>
      </c>
      <c r="AH15" s="16">
        <f t="shared" si="21"/>
        <v>208</v>
      </c>
    </row>
    <row r="16" spans="1:34" s="132" customFormat="1">
      <c r="A16" s="16">
        <v>2011</v>
      </c>
      <c r="B16" s="127">
        <f t="shared" ref="B16:B19" si="27">B15*1.026</f>
        <v>19910658.600000001</v>
      </c>
      <c r="C16" s="128">
        <v>258</v>
      </c>
      <c r="D16" s="128">
        <v>33</v>
      </c>
      <c r="E16" s="128">
        <v>157</v>
      </c>
      <c r="F16" s="128">
        <v>104</v>
      </c>
      <c r="G16" s="128">
        <f t="shared" si="15"/>
        <v>552</v>
      </c>
      <c r="H16" s="128">
        <f t="shared" si="16"/>
        <v>291</v>
      </c>
      <c r="I16" s="129">
        <f t="shared" si="17"/>
        <v>0.52717391304347827</v>
      </c>
      <c r="J16" s="128">
        <f t="shared" si="22"/>
        <v>261</v>
      </c>
      <c r="K16" s="128">
        <f t="shared" si="18"/>
        <v>137</v>
      </c>
      <c r="L16" s="129">
        <f t="shared" si="4"/>
        <v>0.24818840579710144</v>
      </c>
      <c r="M16" s="135">
        <v>206</v>
      </c>
      <c r="N16" s="133">
        <f t="shared" si="25"/>
        <v>0.37318840579710144</v>
      </c>
      <c r="O16" s="128">
        <v>19</v>
      </c>
      <c r="P16" s="128">
        <v>0</v>
      </c>
      <c r="Q16" s="128">
        <v>31</v>
      </c>
      <c r="R16" s="128">
        <v>0</v>
      </c>
      <c r="S16" s="128">
        <f t="shared" si="23"/>
        <v>31</v>
      </c>
      <c r="T16" s="130">
        <f t="shared" si="19"/>
        <v>0.15569550270928756</v>
      </c>
      <c r="U16" s="129">
        <f t="shared" si="6"/>
        <v>5.6159420289855072E-2</v>
      </c>
      <c r="V16" s="128">
        <v>333</v>
      </c>
      <c r="W16" s="128">
        <v>190</v>
      </c>
      <c r="X16" s="128">
        <f t="shared" si="24"/>
        <v>523</v>
      </c>
      <c r="Y16" s="128">
        <v>12</v>
      </c>
      <c r="Z16" s="128">
        <v>0</v>
      </c>
      <c r="AA16" s="128">
        <v>320</v>
      </c>
      <c r="AB16" s="128">
        <v>131</v>
      </c>
      <c r="AC16" s="128">
        <f t="shared" si="8"/>
        <v>451</v>
      </c>
      <c r="AD16" s="130">
        <f t="shared" si="12"/>
        <v>2.7723844353395721</v>
      </c>
      <c r="AE16" s="130">
        <f t="shared" si="13"/>
        <v>0.22651184426415708</v>
      </c>
      <c r="AF16" s="131">
        <f t="shared" si="14"/>
        <v>0.81702898550724634</v>
      </c>
      <c r="AG16" s="16">
        <f t="shared" si="20"/>
        <v>665</v>
      </c>
      <c r="AH16" s="16">
        <f t="shared" si="21"/>
        <v>321</v>
      </c>
    </row>
    <row r="17" spans="1:34" s="132" customFormat="1">
      <c r="A17" s="16">
        <v>2012</v>
      </c>
      <c r="B17" s="127">
        <f t="shared" si="27"/>
        <v>20428335.7236</v>
      </c>
      <c r="C17" s="128">
        <v>142</v>
      </c>
      <c r="D17" s="128">
        <v>37</v>
      </c>
      <c r="E17" s="128">
        <v>43</v>
      </c>
      <c r="F17" s="128">
        <v>13</v>
      </c>
      <c r="G17" s="128">
        <f t="shared" si="15"/>
        <v>235</v>
      </c>
      <c r="H17" s="128">
        <f>C17+D17</f>
        <v>179</v>
      </c>
      <c r="I17" s="129">
        <f t="shared" si="17"/>
        <v>0.76170212765957446</v>
      </c>
      <c r="J17" s="128">
        <f>E17+F17</f>
        <v>56</v>
      </c>
      <c r="K17" s="128">
        <f t="shared" si="18"/>
        <v>50</v>
      </c>
      <c r="L17" s="129">
        <f t="shared" si="4"/>
        <v>0.21276595744680851</v>
      </c>
      <c r="M17" s="136">
        <v>53</v>
      </c>
      <c r="N17" s="133">
        <f t="shared" si="25"/>
        <v>0.22553191489361701</v>
      </c>
      <c r="O17" s="128">
        <v>4</v>
      </c>
      <c r="P17" s="128">
        <v>1</v>
      </c>
      <c r="Q17" s="128">
        <v>12</v>
      </c>
      <c r="R17" s="128">
        <v>5</v>
      </c>
      <c r="S17" s="128">
        <f t="shared" si="23"/>
        <v>17</v>
      </c>
      <c r="T17" s="130">
        <f t="shared" si="19"/>
        <v>8.3217743383571921E-2</v>
      </c>
      <c r="U17" s="129">
        <f t="shared" si="6"/>
        <v>7.2340425531914887E-2</v>
      </c>
      <c r="V17" s="128">
        <v>199</v>
      </c>
      <c r="W17" s="128">
        <v>91</v>
      </c>
      <c r="X17" s="128">
        <f t="shared" si="24"/>
        <v>290</v>
      </c>
      <c r="Y17" s="128">
        <v>46</v>
      </c>
      <c r="Z17" s="128">
        <v>2</v>
      </c>
      <c r="AA17" s="128">
        <v>286</v>
      </c>
      <c r="AB17" s="128">
        <v>83</v>
      </c>
      <c r="AC17" s="128">
        <f t="shared" si="8"/>
        <v>369</v>
      </c>
      <c r="AD17" s="130">
        <f t="shared" si="12"/>
        <v>1.1503629232434944</v>
      </c>
      <c r="AE17" s="130">
        <f t="shared" si="13"/>
        <v>0.18063145475610612</v>
      </c>
      <c r="AF17" s="131">
        <f t="shared" si="14"/>
        <v>1.5702127659574467</v>
      </c>
      <c r="AG17" s="16">
        <f t="shared" si="20"/>
        <v>531</v>
      </c>
      <c r="AH17" s="16">
        <f t="shared" si="21"/>
        <v>176</v>
      </c>
    </row>
    <row r="18" spans="1:34" s="132" customFormat="1">
      <c r="A18" s="16">
        <v>2013</v>
      </c>
      <c r="B18" s="127">
        <f t="shared" si="27"/>
        <v>20959472.4524136</v>
      </c>
      <c r="C18" s="128">
        <v>329</v>
      </c>
      <c r="D18" s="128">
        <v>51</v>
      </c>
      <c r="E18" s="128">
        <v>39</v>
      </c>
      <c r="F18" s="128">
        <v>24</v>
      </c>
      <c r="G18" s="128">
        <f t="shared" si="15"/>
        <v>443</v>
      </c>
      <c r="H18" s="128">
        <f>C18+D18</f>
        <v>380</v>
      </c>
      <c r="I18" s="129">
        <f t="shared" si="17"/>
        <v>0.85778781038374718</v>
      </c>
      <c r="J18" s="128">
        <f>E18+F18</f>
        <v>63</v>
      </c>
      <c r="K18" s="128">
        <f t="shared" si="18"/>
        <v>75</v>
      </c>
      <c r="L18" s="129">
        <f t="shared" si="4"/>
        <v>0.16930022573363432</v>
      </c>
      <c r="M18" s="136">
        <v>170</v>
      </c>
      <c r="N18" s="133">
        <f t="shared" si="25"/>
        <v>0.38374717832957111</v>
      </c>
      <c r="O18" s="128">
        <v>4</v>
      </c>
      <c r="P18" s="128">
        <v>1</v>
      </c>
      <c r="Q18" s="128">
        <v>34</v>
      </c>
      <c r="R18" s="128">
        <v>0</v>
      </c>
      <c r="S18" s="128">
        <f t="shared" si="23"/>
        <v>34</v>
      </c>
      <c r="T18" s="130">
        <f>S18/B18*100000</f>
        <v>0.16221782335978935</v>
      </c>
      <c r="U18" s="129">
        <f t="shared" si="6"/>
        <v>7.6749435665914217E-2</v>
      </c>
      <c r="V18" s="128">
        <v>258</v>
      </c>
      <c r="W18" s="128">
        <v>121</v>
      </c>
      <c r="X18" s="128">
        <f t="shared" si="24"/>
        <v>379</v>
      </c>
      <c r="Y18" s="128">
        <v>84</v>
      </c>
      <c r="Z18" s="128">
        <v>16</v>
      </c>
      <c r="AA18" s="128">
        <v>388</v>
      </c>
      <c r="AB18" s="128">
        <v>32</v>
      </c>
      <c r="AC18" s="128">
        <f t="shared" si="8"/>
        <v>420</v>
      </c>
      <c r="AD18" s="130">
        <f t="shared" si="12"/>
        <v>2.1136028161290201</v>
      </c>
      <c r="AE18" s="130">
        <f t="shared" si="13"/>
        <v>0.2003867229738574</v>
      </c>
      <c r="AF18" s="131">
        <f t="shared" si="14"/>
        <v>0.94808126410835214</v>
      </c>
      <c r="AG18" s="16">
        <f t="shared" si="20"/>
        <v>730</v>
      </c>
      <c r="AH18" s="16">
        <f t="shared" si="21"/>
        <v>169</v>
      </c>
    </row>
    <row r="19" spans="1:34" s="132" customFormat="1">
      <c r="A19" s="16">
        <v>2014</v>
      </c>
      <c r="B19" s="127">
        <f t="shared" si="27"/>
        <v>21504418.736176353</v>
      </c>
      <c r="C19" s="128">
        <v>236</v>
      </c>
      <c r="D19" s="128">
        <v>41</v>
      </c>
      <c r="E19" s="128">
        <v>25</v>
      </c>
      <c r="F19" s="128">
        <v>17</v>
      </c>
      <c r="G19" s="128">
        <f>SUM(C19:F19)</f>
        <v>319</v>
      </c>
      <c r="H19" s="128">
        <f>C19+D19</f>
        <v>277</v>
      </c>
      <c r="I19" s="137">
        <f t="shared" si="17"/>
        <v>0.86833855799373039</v>
      </c>
      <c r="J19" s="128">
        <f>E19+F19</f>
        <v>42</v>
      </c>
      <c r="K19" s="128">
        <f>SUM(D19,F19)</f>
        <v>58</v>
      </c>
      <c r="L19" s="129">
        <f t="shared" si="4"/>
        <v>0.18181818181818182</v>
      </c>
      <c r="M19" s="136">
        <v>136</v>
      </c>
      <c r="N19" s="133">
        <f t="shared" si="25"/>
        <v>0.42633228840125392</v>
      </c>
      <c r="O19" s="128">
        <v>14</v>
      </c>
      <c r="P19" s="128">
        <v>0</v>
      </c>
      <c r="Q19" s="128">
        <v>22</v>
      </c>
      <c r="R19" s="128">
        <v>0</v>
      </c>
      <c r="S19" s="128">
        <f t="shared" si="23"/>
        <v>22</v>
      </c>
      <c r="T19" s="130">
        <f t="shared" si="19"/>
        <v>0.10230455549579651</v>
      </c>
      <c r="U19" s="129">
        <f t="shared" si="6"/>
        <v>6.8965517241379309E-2</v>
      </c>
      <c r="V19" s="128">
        <v>208</v>
      </c>
      <c r="W19" s="128">
        <v>56</v>
      </c>
      <c r="X19" s="128">
        <f t="shared" si="24"/>
        <v>264</v>
      </c>
      <c r="Y19" s="128">
        <v>34</v>
      </c>
      <c r="Z19" s="128">
        <v>0</v>
      </c>
      <c r="AA19" s="128">
        <v>394</v>
      </c>
      <c r="AB19" s="128">
        <v>29</v>
      </c>
      <c r="AC19" s="128">
        <f t="shared" si="8"/>
        <v>423</v>
      </c>
      <c r="AD19" s="130">
        <f t="shared" si="12"/>
        <v>1.4834160546890496</v>
      </c>
      <c r="AE19" s="130">
        <f t="shared" si="13"/>
        <v>0.19670375897600875</v>
      </c>
      <c r="AF19" s="131">
        <f t="shared" si="14"/>
        <v>1.3260188087774294</v>
      </c>
      <c r="AG19" s="16">
        <f t="shared" si="20"/>
        <v>636</v>
      </c>
      <c r="AH19" s="16">
        <f t="shared" si="21"/>
        <v>85</v>
      </c>
    </row>
    <row r="20" spans="1:34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3"/>
      <c r="N20" s="14"/>
      <c r="O20" s="11"/>
      <c r="P20" s="11"/>
      <c r="Q20" s="11"/>
      <c r="R20" s="11"/>
      <c r="S20" s="11"/>
      <c r="T20" s="11"/>
      <c r="U20" s="12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9"/>
      <c r="AG20" s="15"/>
      <c r="AH20" s="15"/>
    </row>
    <row r="21" spans="1:34">
      <c r="A21" s="9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4"/>
      <c r="O21" s="11"/>
      <c r="P21" s="11"/>
      <c r="Q21" s="11"/>
      <c r="R21" s="11"/>
      <c r="S21" s="11"/>
      <c r="T21" s="11"/>
      <c r="U21" s="12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9"/>
      <c r="AG21" s="15"/>
      <c r="AH21" s="15"/>
    </row>
  </sheetData>
  <mergeCells count="7">
    <mergeCell ref="Y3:Z3"/>
    <mergeCell ref="C3:N3"/>
    <mergeCell ref="AG3:AH3"/>
    <mergeCell ref="AA3:AC3"/>
    <mergeCell ref="O3:P3"/>
    <mergeCell ref="V3:X3"/>
    <mergeCell ref="Q3:U3"/>
  </mergeCells>
  <phoneticPr fontId="2" type="noConversion"/>
  <pageMargins left="0.28999999999999998" right="0.35" top="0.33" bottom="0.34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186"/>
  <sheetViews>
    <sheetView workbookViewId="0">
      <pane xSplit="4" ySplit="3" topLeftCell="E167" activePane="bottomRight" state="frozen"/>
      <selection pane="topRight" activeCell="E1" sqref="E1"/>
      <selection pane="bottomLeft" activeCell="A4" sqref="A4"/>
      <selection pane="bottomRight" activeCell="A3" sqref="A3:U186"/>
    </sheetView>
  </sheetViews>
  <sheetFormatPr defaultRowHeight="15"/>
  <cols>
    <col min="1" max="1" width="9.140625" style="19"/>
    <col min="2" max="2" width="18.7109375" style="19" customWidth="1"/>
    <col min="3" max="3" width="9.140625" style="19"/>
    <col min="4" max="12" width="6.140625" style="19" customWidth="1"/>
    <col min="13" max="17" width="9.140625" style="19"/>
    <col min="18" max="18" width="7" style="19" customWidth="1"/>
    <col min="19" max="20" width="7" customWidth="1"/>
    <col min="21" max="16384" width="9.140625" style="19"/>
  </cols>
  <sheetData>
    <row r="1" spans="1:21">
      <c r="A1" s="19" t="s">
        <v>378</v>
      </c>
    </row>
    <row r="3" spans="1:21" s="7" customFormat="1" ht="60">
      <c r="A3" s="35" t="s">
        <v>62</v>
      </c>
      <c r="B3" s="35" t="s">
        <v>306</v>
      </c>
      <c r="C3" s="35" t="s">
        <v>87</v>
      </c>
      <c r="D3" s="35" t="s">
        <v>54</v>
      </c>
      <c r="E3" s="35" t="s">
        <v>61</v>
      </c>
      <c r="F3" s="35" t="s">
        <v>55</v>
      </c>
      <c r="G3" s="35" t="s">
        <v>56</v>
      </c>
      <c r="H3" s="35" t="s">
        <v>67</v>
      </c>
      <c r="I3" s="35" t="s">
        <v>38</v>
      </c>
      <c r="J3" s="35" t="s">
        <v>39</v>
      </c>
      <c r="K3" s="35" t="s">
        <v>308</v>
      </c>
      <c r="L3" s="35" t="s">
        <v>57</v>
      </c>
      <c r="M3" s="35" t="s">
        <v>99</v>
      </c>
      <c r="N3" s="35" t="s">
        <v>100</v>
      </c>
      <c r="O3" s="35" t="s">
        <v>88</v>
      </c>
      <c r="P3" s="35" t="s">
        <v>64</v>
      </c>
      <c r="Q3" s="35" t="s">
        <v>23</v>
      </c>
      <c r="R3" s="35" t="s">
        <v>5</v>
      </c>
      <c r="S3" s="35" t="s">
        <v>321</v>
      </c>
      <c r="T3" s="35" t="s">
        <v>326</v>
      </c>
      <c r="U3" s="35" t="s">
        <v>309</v>
      </c>
    </row>
    <row r="4" spans="1:21">
      <c r="A4" s="60" t="s">
        <v>93</v>
      </c>
      <c r="B4" s="60" t="s">
        <v>110</v>
      </c>
      <c r="C4" s="60">
        <v>82762</v>
      </c>
      <c r="D4" s="60">
        <v>24</v>
      </c>
      <c r="E4" s="60">
        <v>21</v>
      </c>
      <c r="F4" s="60">
        <v>9</v>
      </c>
      <c r="G4" s="60">
        <v>9</v>
      </c>
      <c r="H4" s="60">
        <v>2</v>
      </c>
      <c r="I4" s="60">
        <v>10</v>
      </c>
      <c r="J4" s="60">
        <v>1</v>
      </c>
      <c r="K4" s="60">
        <v>11</v>
      </c>
      <c r="L4" s="60">
        <v>27</v>
      </c>
      <c r="M4" s="61">
        <f>D4/C4*100000</f>
        <v>28.99881588168483</v>
      </c>
      <c r="N4" s="61">
        <f>L4/C4*10000</f>
        <v>3.2623667866895434</v>
      </c>
      <c r="O4" s="118">
        <f>E4/$D4</f>
        <v>0.875</v>
      </c>
      <c r="P4" s="118">
        <f t="shared" ref="P4:Q4" si="0">F4/$D4</f>
        <v>0.375</v>
      </c>
      <c r="Q4" s="118">
        <f t="shared" si="0"/>
        <v>0.375</v>
      </c>
      <c r="R4" s="118">
        <f>H4/$D4</f>
        <v>8.3333333333333329E-2</v>
      </c>
      <c r="S4" s="104">
        <f>L4/D4</f>
        <v>1.125</v>
      </c>
      <c r="T4" s="104">
        <f>H4/C4*100000</f>
        <v>2.4165679901404027</v>
      </c>
      <c r="U4" s="60">
        <v>13</v>
      </c>
    </row>
    <row r="5" spans="1:21">
      <c r="A5" s="60" t="s">
        <v>93</v>
      </c>
      <c r="B5" s="60" t="s">
        <v>111</v>
      </c>
      <c r="C5" s="60">
        <v>119605</v>
      </c>
      <c r="D5" s="60">
        <v>2</v>
      </c>
      <c r="E5" s="60">
        <v>1</v>
      </c>
      <c r="F5" s="60">
        <v>0</v>
      </c>
      <c r="G5" s="60">
        <v>1</v>
      </c>
      <c r="H5" s="60">
        <v>0</v>
      </c>
      <c r="I5" s="60">
        <v>2</v>
      </c>
      <c r="J5" s="60">
        <v>0</v>
      </c>
      <c r="K5" s="60">
        <v>2</v>
      </c>
      <c r="L5" s="60">
        <v>2</v>
      </c>
      <c r="M5" s="61">
        <f t="shared" ref="M5:M68" si="1">D5/C5*100000</f>
        <v>1.6721708958655574</v>
      </c>
      <c r="N5" s="61">
        <f t="shared" ref="N5:N68" si="2">L5/C5*10000</f>
        <v>0.16721708958655573</v>
      </c>
      <c r="O5" s="118">
        <f t="shared" ref="O5:O68" si="3">E5/$D5</f>
        <v>0.5</v>
      </c>
      <c r="P5" s="118">
        <f t="shared" ref="P5:P68" si="4">F5/$D5</f>
        <v>0</v>
      </c>
      <c r="Q5" s="118">
        <f t="shared" ref="Q5:Q68" si="5">G5/$D5</f>
        <v>0.5</v>
      </c>
      <c r="R5" s="118">
        <f t="shared" ref="R5:R68" si="6">H5/$D5</f>
        <v>0</v>
      </c>
      <c r="S5" s="104">
        <f t="shared" ref="S5:S68" si="7">L5/D5</f>
        <v>1</v>
      </c>
      <c r="T5" s="104">
        <f t="shared" ref="T5:T68" si="8">H5/C5*100000</f>
        <v>0</v>
      </c>
      <c r="U5" s="60">
        <v>3</v>
      </c>
    </row>
    <row r="6" spans="1:21">
      <c r="A6" s="60" t="s">
        <v>93</v>
      </c>
      <c r="B6" s="60" t="s">
        <v>108</v>
      </c>
      <c r="C6" s="60">
        <v>54265</v>
      </c>
      <c r="D6" s="60">
        <v>1</v>
      </c>
      <c r="E6" s="60">
        <v>0</v>
      </c>
      <c r="F6" s="60">
        <v>1</v>
      </c>
      <c r="G6" s="60">
        <v>1</v>
      </c>
      <c r="H6" s="60">
        <v>0</v>
      </c>
      <c r="I6" s="60">
        <v>1</v>
      </c>
      <c r="J6" s="60">
        <v>0</v>
      </c>
      <c r="K6" s="60">
        <v>1</v>
      </c>
      <c r="L6" s="60">
        <v>1</v>
      </c>
      <c r="M6" s="61">
        <f t="shared" si="1"/>
        <v>1.8428084400626554</v>
      </c>
      <c r="N6" s="61">
        <f t="shared" si="2"/>
        <v>0.18428084400626554</v>
      </c>
      <c r="O6" s="118">
        <f t="shared" si="3"/>
        <v>0</v>
      </c>
      <c r="P6" s="118">
        <f t="shared" si="4"/>
        <v>1</v>
      </c>
      <c r="Q6" s="118">
        <f t="shared" si="5"/>
        <v>1</v>
      </c>
      <c r="R6" s="118">
        <f t="shared" si="6"/>
        <v>0</v>
      </c>
      <c r="S6" s="104">
        <f t="shared" si="7"/>
        <v>1</v>
      </c>
      <c r="T6" s="104">
        <f t="shared" si="8"/>
        <v>0</v>
      </c>
      <c r="U6" s="60">
        <v>7</v>
      </c>
    </row>
    <row r="7" spans="1:21">
      <c r="A7" s="60" t="s">
        <v>93</v>
      </c>
      <c r="B7" s="60" t="s">
        <v>109</v>
      </c>
      <c r="C7" s="60">
        <v>179937</v>
      </c>
      <c r="D7" s="60">
        <v>3</v>
      </c>
      <c r="E7" s="60">
        <v>3</v>
      </c>
      <c r="F7" s="60">
        <v>1</v>
      </c>
      <c r="G7" s="60">
        <v>0</v>
      </c>
      <c r="H7" s="60">
        <v>0</v>
      </c>
      <c r="I7" s="60">
        <v>1</v>
      </c>
      <c r="J7" s="60">
        <v>0</v>
      </c>
      <c r="K7" s="60">
        <v>1</v>
      </c>
      <c r="L7" s="60">
        <v>3</v>
      </c>
      <c r="M7" s="61">
        <f t="shared" si="1"/>
        <v>1.6672502042381498</v>
      </c>
      <c r="N7" s="61">
        <f t="shared" si="2"/>
        <v>0.16672502042381498</v>
      </c>
      <c r="O7" s="118">
        <f t="shared" si="3"/>
        <v>1</v>
      </c>
      <c r="P7" s="118">
        <f t="shared" si="4"/>
        <v>0.33333333333333331</v>
      </c>
      <c r="Q7" s="118">
        <f t="shared" si="5"/>
        <v>0</v>
      </c>
      <c r="R7" s="118">
        <f t="shared" si="6"/>
        <v>0</v>
      </c>
      <c r="S7" s="104">
        <f t="shared" si="7"/>
        <v>1</v>
      </c>
      <c r="T7" s="104">
        <f t="shared" si="8"/>
        <v>0</v>
      </c>
      <c r="U7" s="60">
        <v>6</v>
      </c>
    </row>
    <row r="8" spans="1:21">
      <c r="A8" s="60" t="s">
        <v>93</v>
      </c>
      <c r="B8" s="60" t="s">
        <v>106</v>
      </c>
      <c r="C8" s="60">
        <v>347319</v>
      </c>
      <c r="D8" s="60">
        <v>16</v>
      </c>
      <c r="E8" s="60">
        <v>10</v>
      </c>
      <c r="F8" s="60">
        <v>13</v>
      </c>
      <c r="G8" s="60">
        <v>11</v>
      </c>
      <c r="H8" s="60">
        <v>0</v>
      </c>
      <c r="I8" s="60">
        <v>18</v>
      </c>
      <c r="J8" s="60">
        <v>6</v>
      </c>
      <c r="K8" s="60">
        <v>24</v>
      </c>
      <c r="L8" s="60">
        <v>13</v>
      </c>
      <c r="M8" s="61">
        <f t="shared" si="1"/>
        <v>4.6067160161119896</v>
      </c>
      <c r="N8" s="61">
        <f t="shared" si="2"/>
        <v>0.3742956763090991</v>
      </c>
      <c r="O8" s="118">
        <f t="shared" si="3"/>
        <v>0.625</v>
      </c>
      <c r="P8" s="118">
        <f t="shared" si="4"/>
        <v>0.8125</v>
      </c>
      <c r="Q8" s="118">
        <f t="shared" si="5"/>
        <v>0.6875</v>
      </c>
      <c r="R8" s="118">
        <f t="shared" si="6"/>
        <v>0</v>
      </c>
      <c r="S8" s="104">
        <f t="shared" si="7"/>
        <v>0.8125</v>
      </c>
      <c r="T8" s="104">
        <f t="shared" si="8"/>
        <v>0</v>
      </c>
      <c r="U8" s="60">
        <v>8</v>
      </c>
    </row>
    <row r="9" spans="1:21">
      <c r="A9" s="60" t="s">
        <v>93</v>
      </c>
      <c r="B9" s="60" t="s">
        <v>107</v>
      </c>
      <c r="C9" s="60">
        <v>347319</v>
      </c>
      <c r="D9" s="60">
        <v>16</v>
      </c>
      <c r="E9" s="60">
        <v>10</v>
      </c>
      <c r="F9" s="60">
        <v>13</v>
      </c>
      <c r="G9" s="60">
        <v>11</v>
      </c>
      <c r="H9" s="60">
        <v>0</v>
      </c>
      <c r="I9" s="60">
        <v>18</v>
      </c>
      <c r="J9" s="60">
        <v>6</v>
      </c>
      <c r="K9" s="60">
        <v>24</v>
      </c>
      <c r="L9" s="60">
        <v>13</v>
      </c>
      <c r="M9" s="61">
        <f t="shared" si="1"/>
        <v>4.6067160161119896</v>
      </c>
      <c r="N9" s="61">
        <f t="shared" si="2"/>
        <v>0.3742956763090991</v>
      </c>
      <c r="O9" s="118">
        <f t="shared" si="3"/>
        <v>0.625</v>
      </c>
      <c r="P9" s="118">
        <f t="shared" si="4"/>
        <v>0.8125</v>
      </c>
      <c r="Q9" s="118">
        <f t="shared" si="5"/>
        <v>0.6875</v>
      </c>
      <c r="R9" s="118">
        <f t="shared" si="6"/>
        <v>0</v>
      </c>
      <c r="S9" s="104">
        <f t="shared" si="7"/>
        <v>0.8125</v>
      </c>
      <c r="T9" s="104">
        <f t="shared" si="8"/>
        <v>0</v>
      </c>
      <c r="U9" s="60">
        <v>8</v>
      </c>
    </row>
    <row r="10" spans="1:21">
      <c r="A10" s="60" t="s">
        <v>93</v>
      </c>
      <c r="B10" s="60" t="s">
        <v>112</v>
      </c>
      <c r="C10" s="60">
        <v>134166</v>
      </c>
      <c r="D10" s="60">
        <v>2</v>
      </c>
      <c r="E10" s="60">
        <v>1</v>
      </c>
      <c r="F10" s="60">
        <v>1</v>
      </c>
      <c r="G10" s="60">
        <v>2</v>
      </c>
      <c r="H10" s="60">
        <v>0</v>
      </c>
      <c r="I10" s="60">
        <v>2</v>
      </c>
      <c r="J10" s="60">
        <v>0</v>
      </c>
      <c r="K10" s="60">
        <v>2</v>
      </c>
      <c r="L10" s="60">
        <v>3</v>
      </c>
      <c r="M10" s="61">
        <f t="shared" si="1"/>
        <v>1.4906906369721091</v>
      </c>
      <c r="N10" s="61">
        <f t="shared" si="2"/>
        <v>0.22360359554581638</v>
      </c>
      <c r="O10" s="118">
        <f t="shared" si="3"/>
        <v>0.5</v>
      </c>
      <c r="P10" s="118">
        <f t="shared" si="4"/>
        <v>0.5</v>
      </c>
      <c r="Q10" s="118">
        <f t="shared" si="5"/>
        <v>1</v>
      </c>
      <c r="R10" s="118">
        <f t="shared" si="6"/>
        <v>0</v>
      </c>
      <c r="S10" s="104">
        <f t="shared" si="7"/>
        <v>1.5</v>
      </c>
      <c r="T10" s="104">
        <f t="shared" si="8"/>
        <v>0</v>
      </c>
      <c r="U10" s="60">
        <v>5</v>
      </c>
    </row>
    <row r="11" spans="1:21">
      <c r="A11" s="60" t="s">
        <v>93</v>
      </c>
      <c r="B11" s="60" t="s">
        <v>105</v>
      </c>
      <c r="C11" s="60">
        <v>97568</v>
      </c>
      <c r="D11" s="60">
        <v>2</v>
      </c>
      <c r="E11" s="60">
        <v>1</v>
      </c>
      <c r="F11" s="60">
        <v>1</v>
      </c>
      <c r="G11" s="60">
        <v>0</v>
      </c>
      <c r="H11" s="60">
        <v>0</v>
      </c>
      <c r="I11" s="60">
        <v>11</v>
      </c>
      <c r="J11" s="60">
        <v>0</v>
      </c>
      <c r="K11" s="60">
        <v>11</v>
      </c>
      <c r="L11" s="60">
        <v>2</v>
      </c>
      <c r="M11" s="61">
        <f t="shared" si="1"/>
        <v>2.0498524106264346</v>
      </c>
      <c r="N11" s="61">
        <f t="shared" si="2"/>
        <v>0.20498524106264349</v>
      </c>
      <c r="O11" s="118">
        <f t="shared" si="3"/>
        <v>0.5</v>
      </c>
      <c r="P11" s="118">
        <f t="shared" si="4"/>
        <v>0.5</v>
      </c>
      <c r="Q11" s="118">
        <f t="shared" si="5"/>
        <v>0</v>
      </c>
      <c r="R11" s="118">
        <f t="shared" si="6"/>
        <v>0</v>
      </c>
      <c r="S11" s="104">
        <f t="shared" si="7"/>
        <v>1</v>
      </c>
      <c r="T11" s="104">
        <f t="shared" si="8"/>
        <v>0</v>
      </c>
      <c r="U11" s="60">
        <v>7</v>
      </c>
    </row>
    <row r="12" spans="1:21">
      <c r="A12" s="60" t="s">
        <v>94</v>
      </c>
      <c r="B12" s="106" t="s">
        <v>119</v>
      </c>
      <c r="C12" s="60">
        <v>125147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1">
        <f t="shared" si="1"/>
        <v>0</v>
      </c>
      <c r="N12" s="61">
        <f t="shared" si="2"/>
        <v>0</v>
      </c>
      <c r="O12" s="118" t="e">
        <f t="shared" si="3"/>
        <v>#DIV/0!</v>
      </c>
      <c r="P12" s="118" t="e">
        <f t="shared" si="4"/>
        <v>#DIV/0!</v>
      </c>
      <c r="Q12" s="118" t="e">
        <f t="shared" si="5"/>
        <v>#DIV/0!</v>
      </c>
      <c r="R12" s="118" t="e">
        <f t="shared" si="6"/>
        <v>#DIV/0!</v>
      </c>
      <c r="S12" s="104" t="e">
        <f t="shared" si="7"/>
        <v>#DIV/0!</v>
      </c>
      <c r="T12" s="104">
        <f t="shared" si="8"/>
        <v>0</v>
      </c>
      <c r="U12" s="60">
        <v>0</v>
      </c>
    </row>
    <row r="13" spans="1:21">
      <c r="A13" s="60" t="s">
        <v>94</v>
      </c>
      <c r="B13" s="106" t="s">
        <v>128</v>
      </c>
      <c r="C13" s="60">
        <v>45063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1">
        <f t="shared" si="1"/>
        <v>0</v>
      </c>
      <c r="N13" s="61">
        <f t="shared" si="2"/>
        <v>0</v>
      </c>
      <c r="O13" s="118" t="e">
        <f t="shared" si="3"/>
        <v>#DIV/0!</v>
      </c>
      <c r="P13" s="118" t="e">
        <f t="shared" si="4"/>
        <v>#DIV/0!</v>
      </c>
      <c r="Q13" s="118" t="e">
        <f t="shared" si="5"/>
        <v>#DIV/0!</v>
      </c>
      <c r="R13" s="118" t="e">
        <f t="shared" si="6"/>
        <v>#DIV/0!</v>
      </c>
      <c r="S13" s="104" t="e">
        <f t="shared" si="7"/>
        <v>#DIV/0!</v>
      </c>
      <c r="T13" s="104">
        <f t="shared" si="8"/>
        <v>0</v>
      </c>
      <c r="U13" s="60">
        <v>0</v>
      </c>
    </row>
    <row r="14" spans="1:21">
      <c r="A14" s="60" t="s">
        <v>94</v>
      </c>
      <c r="B14" s="106" t="s">
        <v>118</v>
      </c>
      <c r="C14" s="60">
        <v>75095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1">
        <f t="shared" si="1"/>
        <v>0</v>
      </c>
      <c r="N14" s="61">
        <f t="shared" si="2"/>
        <v>0</v>
      </c>
      <c r="O14" s="118" t="e">
        <f t="shared" si="3"/>
        <v>#DIV/0!</v>
      </c>
      <c r="P14" s="118" t="e">
        <f t="shared" si="4"/>
        <v>#DIV/0!</v>
      </c>
      <c r="Q14" s="118" t="e">
        <f t="shared" si="5"/>
        <v>#DIV/0!</v>
      </c>
      <c r="R14" s="118" t="e">
        <f t="shared" si="6"/>
        <v>#DIV/0!</v>
      </c>
      <c r="S14" s="104" t="e">
        <f t="shared" si="7"/>
        <v>#DIV/0!</v>
      </c>
      <c r="T14" s="104">
        <f t="shared" si="8"/>
        <v>0</v>
      </c>
      <c r="U14" s="60">
        <v>0</v>
      </c>
    </row>
    <row r="15" spans="1:21">
      <c r="A15" s="60" t="s">
        <v>94</v>
      </c>
      <c r="B15" s="106" t="s">
        <v>136</v>
      </c>
      <c r="C15" s="60">
        <v>286654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1">
        <f t="shared" si="1"/>
        <v>0</v>
      </c>
      <c r="N15" s="61">
        <f t="shared" si="2"/>
        <v>0</v>
      </c>
      <c r="O15" s="118" t="e">
        <f t="shared" si="3"/>
        <v>#DIV/0!</v>
      </c>
      <c r="P15" s="118" t="e">
        <f t="shared" si="4"/>
        <v>#DIV/0!</v>
      </c>
      <c r="Q15" s="118" t="e">
        <f t="shared" si="5"/>
        <v>#DIV/0!</v>
      </c>
      <c r="R15" s="118" t="e">
        <f t="shared" si="6"/>
        <v>#DIV/0!</v>
      </c>
      <c r="S15" s="104" t="e">
        <f t="shared" si="7"/>
        <v>#DIV/0!</v>
      </c>
      <c r="T15" s="104">
        <f t="shared" si="8"/>
        <v>0</v>
      </c>
      <c r="U15" s="60">
        <v>0</v>
      </c>
    </row>
    <row r="16" spans="1:21">
      <c r="A16" s="60" t="s">
        <v>94</v>
      </c>
      <c r="B16" s="106" t="s">
        <v>115</v>
      </c>
      <c r="C16" s="60">
        <v>185457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1">
        <f t="shared" si="1"/>
        <v>0</v>
      </c>
      <c r="N16" s="61">
        <f t="shared" si="2"/>
        <v>0</v>
      </c>
      <c r="O16" s="118" t="e">
        <f t="shared" si="3"/>
        <v>#DIV/0!</v>
      </c>
      <c r="P16" s="118" t="e">
        <f t="shared" si="4"/>
        <v>#DIV/0!</v>
      </c>
      <c r="Q16" s="118" t="e">
        <f t="shared" si="5"/>
        <v>#DIV/0!</v>
      </c>
      <c r="R16" s="118" t="e">
        <f t="shared" si="6"/>
        <v>#DIV/0!</v>
      </c>
      <c r="S16" s="104" t="e">
        <f t="shared" si="7"/>
        <v>#DIV/0!</v>
      </c>
      <c r="T16" s="104">
        <f t="shared" si="8"/>
        <v>0</v>
      </c>
      <c r="U16" s="60">
        <v>0</v>
      </c>
    </row>
    <row r="17" spans="1:21">
      <c r="A17" s="60" t="s">
        <v>94</v>
      </c>
      <c r="B17" s="106" t="s">
        <v>116</v>
      </c>
      <c r="C17" s="60">
        <v>327018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1">
        <f t="shared" si="1"/>
        <v>0</v>
      </c>
      <c r="N17" s="61">
        <f t="shared" si="2"/>
        <v>0</v>
      </c>
      <c r="O17" s="118" t="e">
        <f t="shared" si="3"/>
        <v>#DIV/0!</v>
      </c>
      <c r="P17" s="118" t="e">
        <f t="shared" si="4"/>
        <v>#DIV/0!</v>
      </c>
      <c r="Q17" s="118" t="e">
        <f t="shared" si="5"/>
        <v>#DIV/0!</v>
      </c>
      <c r="R17" s="118" t="e">
        <f t="shared" si="6"/>
        <v>#DIV/0!</v>
      </c>
      <c r="S17" s="104" t="e">
        <f t="shared" si="7"/>
        <v>#DIV/0!</v>
      </c>
      <c r="T17" s="104">
        <f t="shared" si="8"/>
        <v>0</v>
      </c>
      <c r="U17" s="60">
        <v>0</v>
      </c>
    </row>
    <row r="18" spans="1:21">
      <c r="A18" s="60" t="s">
        <v>94</v>
      </c>
      <c r="B18" s="106" t="s">
        <v>114</v>
      </c>
      <c r="C18" s="60">
        <v>501290</v>
      </c>
      <c r="D18" s="60">
        <v>15</v>
      </c>
      <c r="E18" s="60">
        <v>12</v>
      </c>
      <c r="F18" s="60">
        <v>2</v>
      </c>
      <c r="G18" s="60">
        <v>8</v>
      </c>
      <c r="H18" s="60">
        <v>1</v>
      </c>
      <c r="I18" s="60">
        <v>8</v>
      </c>
      <c r="J18" s="60">
        <v>1</v>
      </c>
      <c r="K18" s="60">
        <v>9</v>
      </c>
      <c r="L18" s="60">
        <v>14</v>
      </c>
      <c r="M18" s="61">
        <f t="shared" si="1"/>
        <v>2.9922799178120449</v>
      </c>
      <c r="N18" s="61">
        <f t="shared" si="2"/>
        <v>0.27927945899579087</v>
      </c>
      <c r="O18" s="118">
        <f t="shared" si="3"/>
        <v>0.8</v>
      </c>
      <c r="P18" s="118">
        <f t="shared" si="4"/>
        <v>0.13333333333333333</v>
      </c>
      <c r="Q18" s="118">
        <f t="shared" si="5"/>
        <v>0.53333333333333333</v>
      </c>
      <c r="R18" s="118">
        <f t="shared" si="6"/>
        <v>6.6666666666666666E-2</v>
      </c>
      <c r="S18" s="104">
        <f t="shared" si="7"/>
        <v>0.93333333333333335</v>
      </c>
      <c r="T18" s="104">
        <f t="shared" si="8"/>
        <v>0.19948532785413631</v>
      </c>
      <c r="U18" s="60">
        <v>4</v>
      </c>
    </row>
    <row r="19" spans="1:21">
      <c r="A19" s="60" t="s">
        <v>94</v>
      </c>
      <c r="B19" s="106" t="s">
        <v>135</v>
      </c>
      <c r="C19" s="60">
        <v>26048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1</v>
      </c>
      <c r="J19" s="60">
        <v>0</v>
      </c>
      <c r="K19" s="60">
        <v>1</v>
      </c>
      <c r="L19" s="60">
        <v>0</v>
      </c>
      <c r="M19" s="61">
        <f t="shared" si="1"/>
        <v>0</v>
      </c>
      <c r="N19" s="61">
        <f t="shared" si="2"/>
        <v>0</v>
      </c>
      <c r="O19" s="118" t="e">
        <f t="shared" si="3"/>
        <v>#DIV/0!</v>
      </c>
      <c r="P19" s="118" t="e">
        <f t="shared" si="4"/>
        <v>#DIV/0!</v>
      </c>
      <c r="Q19" s="118" t="e">
        <f t="shared" si="5"/>
        <v>#DIV/0!</v>
      </c>
      <c r="R19" s="118" t="e">
        <f t="shared" si="6"/>
        <v>#DIV/0!</v>
      </c>
      <c r="S19" s="104" t="e">
        <f t="shared" si="7"/>
        <v>#DIV/0!</v>
      </c>
      <c r="T19" s="104">
        <f t="shared" si="8"/>
        <v>0</v>
      </c>
      <c r="U19" s="60">
        <v>0</v>
      </c>
    </row>
    <row r="20" spans="1:21">
      <c r="A20" s="60" t="s">
        <v>94</v>
      </c>
      <c r="B20" s="106" t="s">
        <v>132</v>
      </c>
      <c r="C20" s="60">
        <v>111687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1">
        <f t="shared" si="1"/>
        <v>0</v>
      </c>
      <c r="N20" s="61">
        <f t="shared" si="2"/>
        <v>0</v>
      </c>
      <c r="O20" s="118" t="e">
        <f t="shared" si="3"/>
        <v>#DIV/0!</v>
      </c>
      <c r="P20" s="118" t="e">
        <f t="shared" si="4"/>
        <v>#DIV/0!</v>
      </c>
      <c r="Q20" s="118" t="e">
        <f t="shared" si="5"/>
        <v>#DIV/0!</v>
      </c>
      <c r="R20" s="118" t="e">
        <f t="shared" si="6"/>
        <v>#DIV/0!</v>
      </c>
      <c r="S20" s="104" t="e">
        <f t="shared" si="7"/>
        <v>#DIV/0!</v>
      </c>
      <c r="T20" s="104">
        <f t="shared" si="8"/>
        <v>0</v>
      </c>
      <c r="U20" s="60">
        <v>0</v>
      </c>
    </row>
    <row r="21" spans="1:21">
      <c r="A21" s="60" t="s">
        <v>94</v>
      </c>
      <c r="B21" s="106" t="s">
        <v>140</v>
      </c>
      <c r="C21" s="60">
        <v>27408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1">
        <f t="shared" si="1"/>
        <v>0</v>
      </c>
      <c r="N21" s="61">
        <f t="shared" si="2"/>
        <v>0</v>
      </c>
      <c r="O21" s="118" t="e">
        <f t="shared" si="3"/>
        <v>#DIV/0!</v>
      </c>
      <c r="P21" s="118" t="e">
        <f t="shared" si="4"/>
        <v>#DIV/0!</v>
      </c>
      <c r="Q21" s="118" t="e">
        <f t="shared" si="5"/>
        <v>#DIV/0!</v>
      </c>
      <c r="R21" s="118" t="e">
        <f t="shared" si="6"/>
        <v>#DIV/0!</v>
      </c>
      <c r="S21" s="104" t="e">
        <f t="shared" si="7"/>
        <v>#DIV/0!</v>
      </c>
      <c r="T21" s="104">
        <f t="shared" si="8"/>
        <v>0</v>
      </c>
      <c r="U21" s="60">
        <v>0</v>
      </c>
    </row>
    <row r="22" spans="1:21">
      <c r="A22" s="60" t="s">
        <v>94</v>
      </c>
      <c r="B22" s="106" t="s">
        <v>127</v>
      </c>
      <c r="C22" s="60">
        <v>37758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1">
        <f t="shared" si="1"/>
        <v>0</v>
      </c>
      <c r="N22" s="61">
        <f t="shared" si="2"/>
        <v>0</v>
      </c>
      <c r="O22" s="118" t="e">
        <f t="shared" si="3"/>
        <v>#DIV/0!</v>
      </c>
      <c r="P22" s="118" t="e">
        <f t="shared" si="4"/>
        <v>#DIV/0!</v>
      </c>
      <c r="Q22" s="118" t="e">
        <f t="shared" si="5"/>
        <v>#DIV/0!</v>
      </c>
      <c r="R22" s="118" t="e">
        <f t="shared" si="6"/>
        <v>#DIV/0!</v>
      </c>
      <c r="S22" s="104" t="e">
        <f t="shared" si="7"/>
        <v>#DIV/0!</v>
      </c>
      <c r="T22" s="104">
        <f t="shared" si="8"/>
        <v>0</v>
      </c>
      <c r="U22" s="60">
        <v>0</v>
      </c>
    </row>
    <row r="23" spans="1:21">
      <c r="A23" s="60" t="s">
        <v>94</v>
      </c>
      <c r="B23" s="106" t="s">
        <v>129</v>
      </c>
      <c r="C23" s="60">
        <v>120677</v>
      </c>
      <c r="D23" s="60">
        <v>12</v>
      </c>
      <c r="E23" s="60">
        <v>12</v>
      </c>
      <c r="F23" s="60">
        <v>1</v>
      </c>
      <c r="G23" s="60">
        <v>3</v>
      </c>
      <c r="H23" s="60">
        <v>3</v>
      </c>
      <c r="I23" s="60">
        <v>2</v>
      </c>
      <c r="J23" s="60">
        <v>0</v>
      </c>
      <c r="K23" s="60">
        <v>2</v>
      </c>
      <c r="L23" s="60">
        <v>12</v>
      </c>
      <c r="M23" s="61">
        <f t="shared" si="1"/>
        <v>9.9438998317823604</v>
      </c>
      <c r="N23" s="61">
        <f t="shared" si="2"/>
        <v>0.99438998317823613</v>
      </c>
      <c r="O23" s="118">
        <f t="shared" si="3"/>
        <v>1</v>
      </c>
      <c r="P23" s="118">
        <f t="shared" si="4"/>
        <v>8.3333333333333329E-2</v>
      </c>
      <c r="Q23" s="118">
        <f t="shared" si="5"/>
        <v>0.25</v>
      </c>
      <c r="R23" s="118">
        <f t="shared" si="6"/>
        <v>0.25</v>
      </c>
      <c r="S23" s="104">
        <f t="shared" si="7"/>
        <v>1</v>
      </c>
      <c r="T23" s="104">
        <f t="shared" si="8"/>
        <v>2.4859749579455901</v>
      </c>
      <c r="U23" s="60">
        <v>11</v>
      </c>
    </row>
    <row r="24" spans="1:21">
      <c r="A24" s="60" t="s">
        <v>94</v>
      </c>
      <c r="B24" s="106" t="s">
        <v>121</v>
      </c>
      <c r="C24" s="60">
        <v>170733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2</v>
      </c>
      <c r="J24" s="60">
        <v>0</v>
      </c>
      <c r="K24" s="60">
        <v>2</v>
      </c>
      <c r="L24" s="60">
        <v>4</v>
      </c>
      <c r="M24" s="61">
        <f t="shared" si="1"/>
        <v>0</v>
      </c>
      <c r="N24" s="61">
        <f t="shared" si="2"/>
        <v>0.23428394042159395</v>
      </c>
      <c r="O24" s="118" t="e">
        <f t="shared" si="3"/>
        <v>#DIV/0!</v>
      </c>
      <c r="P24" s="118" t="e">
        <f t="shared" si="4"/>
        <v>#DIV/0!</v>
      </c>
      <c r="Q24" s="118" t="e">
        <f t="shared" si="5"/>
        <v>#DIV/0!</v>
      </c>
      <c r="R24" s="118" t="e">
        <f t="shared" si="6"/>
        <v>#DIV/0!</v>
      </c>
      <c r="S24" s="104" t="e">
        <f t="shared" si="7"/>
        <v>#DIV/0!</v>
      </c>
      <c r="T24" s="104">
        <f t="shared" si="8"/>
        <v>0</v>
      </c>
      <c r="U24" s="60">
        <v>0</v>
      </c>
    </row>
    <row r="25" spans="1:21">
      <c r="A25" s="60" t="s">
        <v>94</v>
      </c>
      <c r="B25" s="106" t="s">
        <v>138</v>
      </c>
      <c r="C25" s="60">
        <v>78719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1">
        <f t="shared" si="1"/>
        <v>0</v>
      </c>
      <c r="N25" s="61">
        <f t="shared" si="2"/>
        <v>0</v>
      </c>
      <c r="O25" s="118" t="e">
        <f t="shared" si="3"/>
        <v>#DIV/0!</v>
      </c>
      <c r="P25" s="118" t="e">
        <f t="shared" si="4"/>
        <v>#DIV/0!</v>
      </c>
      <c r="Q25" s="118" t="e">
        <f t="shared" si="5"/>
        <v>#DIV/0!</v>
      </c>
      <c r="R25" s="118" t="e">
        <f t="shared" si="6"/>
        <v>#DIV/0!</v>
      </c>
      <c r="S25" s="104" t="e">
        <f t="shared" si="7"/>
        <v>#DIV/0!</v>
      </c>
      <c r="T25" s="104">
        <f t="shared" si="8"/>
        <v>0</v>
      </c>
      <c r="U25" s="60">
        <v>0</v>
      </c>
    </row>
    <row r="26" spans="1:21">
      <c r="A26" s="60" t="s">
        <v>94</v>
      </c>
      <c r="B26" s="106" t="s">
        <v>133</v>
      </c>
      <c r="C26" s="60">
        <v>39477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1">
        <f t="shared" si="1"/>
        <v>0</v>
      </c>
      <c r="N26" s="61">
        <f t="shared" si="2"/>
        <v>0</v>
      </c>
      <c r="O26" s="118" t="e">
        <f t="shared" si="3"/>
        <v>#DIV/0!</v>
      </c>
      <c r="P26" s="118" t="e">
        <f t="shared" si="4"/>
        <v>#DIV/0!</v>
      </c>
      <c r="Q26" s="118" t="e">
        <f t="shared" si="5"/>
        <v>#DIV/0!</v>
      </c>
      <c r="R26" s="118" t="e">
        <f t="shared" si="6"/>
        <v>#DIV/0!</v>
      </c>
      <c r="S26" s="104" t="e">
        <f t="shared" si="7"/>
        <v>#DIV/0!</v>
      </c>
      <c r="T26" s="104">
        <f t="shared" si="8"/>
        <v>0</v>
      </c>
      <c r="U26" s="60">
        <v>0</v>
      </c>
    </row>
    <row r="27" spans="1:21">
      <c r="A27" s="60" t="s">
        <v>94</v>
      </c>
      <c r="B27" s="106" t="s">
        <v>120</v>
      </c>
      <c r="C27" s="60">
        <v>98347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1">
        <f t="shared" si="1"/>
        <v>0</v>
      </c>
      <c r="N27" s="61">
        <f t="shared" si="2"/>
        <v>0</v>
      </c>
      <c r="O27" s="118" t="e">
        <f t="shared" si="3"/>
        <v>#DIV/0!</v>
      </c>
      <c r="P27" s="118" t="e">
        <f t="shared" si="4"/>
        <v>#DIV/0!</v>
      </c>
      <c r="Q27" s="118" t="e">
        <f t="shared" si="5"/>
        <v>#DIV/0!</v>
      </c>
      <c r="R27" s="118" t="e">
        <f t="shared" si="6"/>
        <v>#DIV/0!</v>
      </c>
      <c r="S27" s="104" t="e">
        <f t="shared" si="7"/>
        <v>#DIV/0!</v>
      </c>
      <c r="T27" s="104">
        <f t="shared" si="8"/>
        <v>0</v>
      </c>
      <c r="U27" s="60">
        <v>0</v>
      </c>
    </row>
    <row r="28" spans="1:21">
      <c r="A28" s="60" t="s">
        <v>94</v>
      </c>
      <c r="B28" s="106" t="s">
        <v>125</v>
      </c>
      <c r="C28" s="60">
        <v>88267</v>
      </c>
      <c r="D28" s="60">
        <v>2</v>
      </c>
      <c r="E28" s="60">
        <v>2</v>
      </c>
      <c r="F28" s="60">
        <v>0</v>
      </c>
      <c r="G28" s="60">
        <v>1</v>
      </c>
      <c r="H28" s="60">
        <v>1</v>
      </c>
      <c r="I28" s="60">
        <v>0</v>
      </c>
      <c r="J28" s="60">
        <v>0</v>
      </c>
      <c r="K28" s="60">
        <v>0</v>
      </c>
      <c r="L28" s="60">
        <v>2</v>
      </c>
      <c r="M28" s="61">
        <f t="shared" si="1"/>
        <v>2.265852470345656</v>
      </c>
      <c r="N28" s="61">
        <f t="shared" si="2"/>
        <v>0.22658524703456559</v>
      </c>
      <c r="O28" s="118">
        <f t="shared" si="3"/>
        <v>1</v>
      </c>
      <c r="P28" s="118">
        <f t="shared" si="4"/>
        <v>0</v>
      </c>
      <c r="Q28" s="118">
        <f t="shared" si="5"/>
        <v>0.5</v>
      </c>
      <c r="R28" s="118">
        <f t="shared" si="6"/>
        <v>0.5</v>
      </c>
      <c r="S28" s="104">
        <f t="shared" si="7"/>
        <v>1</v>
      </c>
      <c r="T28" s="104">
        <f t="shared" si="8"/>
        <v>1.132926235172828</v>
      </c>
      <c r="U28" s="60">
        <v>6</v>
      </c>
    </row>
    <row r="29" spans="1:21">
      <c r="A29" s="60" t="s">
        <v>94</v>
      </c>
      <c r="B29" s="106" t="s">
        <v>139</v>
      </c>
      <c r="C29" s="60">
        <v>121632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1</v>
      </c>
      <c r="J29" s="60">
        <v>0</v>
      </c>
      <c r="K29" s="60">
        <v>1</v>
      </c>
      <c r="L29" s="60">
        <v>0</v>
      </c>
      <c r="M29" s="61">
        <f t="shared" si="1"/>
        <v>0</v>
      </c>
      <c r="N29" s="61">
        <f t="shared" si="2"/>
        <v>0</v>
      </c>
      <c r="O29" s="118" t="e">
        <f t="shared" si="3"/>
        <v>#DIV/0!</v>
      </c>
      <c r="P29" s="118" t="e">
        <f t="shared" si="4"/>
        <v>#DIV/0!</v>
      </c>
      <c r="Q29" s="118" t="e">
        <f t="shared" si="5"/>
        <v>#DIV/0!</v>
      </c>
      <c r="R29" s="118" t="e">
        <f t="shared" si="6"/>
        <v>#DIV/0!</v>
      </c>
      <c r="S29" s="104" t="e">
        <f t="shared" si="7"/>
        <v>#DIV/0!</v>
      </c>
      <c r="T29" s="104">
        <f t="shared" si="8"/>
        <v>0</v>
      </c>
      <c r="U29" s="60">
        <v>0</v>
      </c>
    </row>
    <row r="30" spans="1:21">
      <c r="A30" s="60" t="s">
        <v>94</v>
      </c>
      <c r="B30" s="106" t="s">
        <v>117</v>
      </c>
      <c r="C30" s="60">
        <v>58903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1">
        <f t="shared" si="1"/>
        <v>0</v>
      </c>
      <c r="N30" s="61">
        <f t="shared" si="2"/>
        <v>0</v>
      </c>
      <c r="O30" s="118" t="e">
        <f t="shared" si="3"/>
        <v>#DIV/0!</v>
      </c>
      <c r="P30" s="118" t="e">
        <f t="shared" si="4"/>
        <v>#DIV/0!</v>
      </c>
      <c r="Q30" s="118" t="e">
        <f t="shared" si="5"/>
        <v>#DIV/0!</v>
      </c>
      <c r="R30" s="118" t="e">
        <f t="shared" si="6"/>
        <v>#DIV/0!</v>
      </c>
      <c r="S30" s="104" t="e">
        <f t="shared" si="7"/>
        <v>#DIV/0!</v>
      </c>
      <c r="T30" s="104">
        <f t="shared" si="8"/>
        <v>0</v>
      </c>
      <c r="U30" s="60">
        <v>0</v>
      </c>
    </row>
    <row r="31" spans="1:21">
      <c r="A31" s="60" t="s">
        <v>94</v>
      </c>
      <c r="B31" s="106" t="s">
        <v>130</v>
      </c>
      <c r="C31" s="60">
        <v>95168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1</v>
      </c>
      <c r="J31" s="60">
        <v>0</v>
      </c>
      <c r="K31" s="60">
        <v>1</v>
      </c>
      <c r="L31" s="60">
        <v>0</v>
      </c>
      <c r="M31" s="61">
        <f t="shared" si="1"/>
        <v>0</v>
      </c>
      <c r="N31" s="61">
        <f t="shared" si="2"/>
        <v>0</v>
      </c>
      <c r="O31" s="118" t="e">
        <f t="shared" si="3"/>
        <v>#DIV/0!</v>
      </c>
      <c r="P31" s="118" t="e">
        <f t="shared" si="4"/>
        <v>#DIV/0!</v>
      </c>
      <c r="Q31" s="118" t="e">
        <f t="shared" si="5"/>
        <v>#DIV/0!</v>
      </c>
      <c r="R31" s="118" t="e">
        <f t="shared" si="6"/>
        <v>#DIV/0!</v>
      </c>
      <c r="S31" s="104" t="e">
        <f t="shared" si="7"/>
        <v>#DIV/0!</v>
      </c>
      <c r="T31" s="104">
        <f t="shared" si="8"/>
        <v>0</v>
      </c>
      <c r="U31" s="60">
        <v>0</v>
      </c>
    </row>
    <row r="32" spans="1:21">
      <c r="A32" s="60" t="s">
        <v>94</v>
      </c>
      <c r="B32" s="106" t="s">
        <v>122</v>
      </c>
      <c r="C32" s="60">
        <v>66063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1">
        <f t="shared" si="1"/>
        <v>0</v>
      </c>
      <c r="N32" s="61">
        <f t="shared" si="2"/>
        <v>0</v>
      </c>
      <c r="O32" s="118" t="e">
        <f t="shared" si="3"/>
        <v>#DIV/0!</v>
      </c>
      <c r="P32" s="118" t="e">
        <f t="shared" si="4"/>
        <v>#DIV/0!</v>
      </c>
      <c r="Q32" s="118" t="e">
        <f t="shared" si="5"/>
        <v>#DIV/0!</v>
      </c>
      <c r="R32" s="118" t="e">
        <f t="shared" si="6"/>
        <v>#DIV/0!</v>
      </c>
      <c r="S32" s="104" t="e">
        <f t="shared" si="7"/>
        <v>#DIV/0!</v>
      </c>
      <c r="T32" s="104">
        <f t="shared" si="8"/>
        <v>0</v>
      </c>
      <c r="U32" s="60">
        <v>0</v>
      </c>
    </row>
    <row r="33" spans="1:21">
      <c r="A33" s="60" t="s">
        <v>94</v>
      </c>
      <c r="B33" s="106" t="s">
        <v>113</v>
      </c>
      <c r="C33" s="60">
        <v>336071</v>
      </c>
      <c r="D33" s="60">
        <v>0</v>
      </c>
      <c r="E33" s="60">
        <v>0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1">
        <f t="shared" si="1"/>
        <v>0</v>
      </c>
      <c r="N33" s="61">
        <f t="shared" si="2"/>
        <v>0</v>
      </c>
      <c r="O33" s="118" t="e">
        <f t="shared" si="3"/>
        <v>#DIV/0!</v>
      </c>
      <c r="P33" s="118" t="e">
        <f t="shared" si="4"/>
        <v>#DIV/0!</v>
      </c>
      <c r="Q33" s="118" t="e">
        <f t="shared" si="5"/>
        <v>#DIV/0!</v>
      </c>
      <c r="R33" s="118" t="e">
        <f t="shared" si="6"/>
        <v>#DIV/0!</v>
      </c>
      <c r="S33" s="104" t="e">
        <f t="shared" si="7"/>
        <v>#DIV/0!</v>
      </c>
      <c r="T33" s="104">
        <f t="shared" si="8"/>
        <v>0</v>
      </c>
      <c r="U33" s="60">
        <v>0</v>
      </c>
    </row>
    <row r="34" spans="1:21">
      <c r="A34" s="60" t="s">
        <v>94</v>
      </c>
      <c r="B34" s="106" t="s">
        <v>137</v>
      </c>
      <c r="C34" s="60">
        <v>107471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1">
        <f t="shared" si="1"/>
        <v>0</v>
      </c>
      <c r="N34" s="61">
        <f t="shared" si="2"/>
        <v>0</v>
      </c>
      <c r="O34" s="118" t="e">
        <f t="shared" si="3"/>
        <v>#DIV/0!</v>
      </c>
      <c r="P34" s="118" t="e">
        <f t="shared" si="4"/>
        <v>#DIV/0!</v>
      </c>
      <c r="Q34" s="118" t="e">
        <f t="shared" si="5"/>
        <v>#DIV/0!</v>
      </c>
      <c r="R34" s="118" t="e">
        <f t="shared" si="6"/>
        <v>#DIV/0!</v>
      </c>
      <c r="S34" s="104" t="e">
        <f t="shared" si="7"/>
        <v>#DIV/0!</v>
      </c>
      <c r="T34" s="104">
        <f t="shared" si="8"/>
        <v>0</v>
      </c>
      <c r="U34" s="60">
        <v>0</v>
      </c>
    </row>
    <row r="35" spans="1:21">
      <c r="A35" s="60" t="s">
        <v>94</v>
      </c>
      <c r="B35" s="106" t="s">
        <v>134</v>
      </c>
      <c r="C35" s="60">
        <v>141760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1">
        <f t="shared" si="1"/>
        <v>0</v>
      </c>
      <c r="N35" s="61">
        <f t="shared" si="2"/>
        <v>0</v>
      </c>
      <c r="O35" s="118" t="e">
        <f t="shared" si="3"/>
        <v>#DIV/0!</v>
      </c>
      <c r="P35" s="118" t="e">
        <f t="shared" si="4"/>
        <v>#DIV/0!</v>
      </c>
      <c r="Q35" s="118" t="e">
        <f t="shared" si="5"/>
        <v>#DIV/0!</v>
      </c>
      <c r="R35" s="118" t="e">
        <f t="shared" si="6"/>
        <v>#DIV/0!</v>
      </c>
      <c r="S35" s="104" t="e">
        <f t="shared" si="7"/>
        <v>#DIV/0!</v>
      </c>
      <c r="T35" s="104">
        <f t="shared" si="8"/>
        <v>0</v>
      </c>
      <c r="U35" s="60">
        <v>0</v>
      </c>
    </row>
    <row r="36" spans="1:21">
      <c r="A36" s="60" t="s">
        <v>94</v>
      </c>
      <c r="B36" s="106" t="s">
        <v>124</v>
      </c>
      <c r="C36" s="60">
        <v>105900</v>
      </c>
      <c r="D36" s="60">
        <v>0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1">
        <f t="shared" si="1"/>
        <v>0</v>
      </c>
      <c r="N36" s="61">
        <f t="shared" si="2"/>
        <v>0</v>
      </c>
      <c r="O36" s="118" t="e">
        <f t="shared" si="3"/>
        <v>#DIV/0!</v>
      </c>
      <c r="P36" s="118" t="e">
        <f t="shared" si="4"/>
        <v>#DIV/0!</v>
      </c>
      <c r="Q36" s="118" t="e">
        <f t="shared" si="5"/>
        <v>#DIV/0!</v>
      </c>
      <c r="R36" s="118" t="e">
        <f t="shared" si="6"/>
        <v>#DIV/0!</v>
      </c>
      <c r="S36" s="104" t="e">
        <f t="shared" si="7"/>
        <v>#DIV/0!</v>
      </c>
      <c r="T36" s="104">
        <f t="shared" si="8"/>
        <v>0</v>
      </c>
      <c r="U36" s="60">
        <v>0</v>
      </c>
    </row>
    <row r="37" spans="1:21">
      <c r="A37" s="60" t="s">
        <v>94</v>
      </c>
      <c r="B37" s="106" t="s">
        <v>123</v>
      </c>
      <c r="C37" s="60">
        <v>84885</v>
      </c>
      <c r="D37" s="60">
        <v>1</v>
      </c>
      <c r="E37" s="60">
        <v>1</v>
      </c>
      <c r="F37" s="60">
        <v>0</v>
      </c>
      <c r="G37" s="60">
        <v>0</v>
      </c>
      <c r="H37" s="60">
        <v>0</v>
      </c>
      <c r="I37" s="60">
        <v>1</v>
      </c>
      <c r="J37" s="60">
        <v>0</v>
      </c>
      <c r="K37" s="60">
        <v>1</v>
      </c>
      <c r="L37" s="60">
        <v>1</v>
      </c>
      <c r="M37" s="61">
        <f t="shared" si="1"/>
        <v>1.178064440124875</v>
      </c>
      <c r="N37" s="61">
        <f t="shared" si="2"/>
        <v>0.11780644401248749</v>
      </c>
      <c r="O37" s="118">
        <f t="shared" si="3"/>
        <v>1</v>
      </c>
      <c r="P37" s="118">
        <f t="shared" si="4"/>
        <v>0</v>
      </c>
      <c r="Q37" s="118">
        <f t="shared" si="5"/>
        <v>0</v>
      </c>
      <c r="R37" s="118">
        <f t="shared" si="6"/>
        <v>0</v>
      </c>
      <c r="S37" s="104">
        <f t="shared" si="7"/>
        <v>1</v>
      </c>
      <c r="T37" s="104">
        <f t="shared" si="8"/>
        <v>0</v>
      </c>
      <c r="U37" s="60">
        <v>3</v>
      </c>
    </row>
    <row r="38" spans="1:21">
      <c r="A38" s="60" t="s">
        <v>94</v>
      </c>
      <c r="B38" s="106" t="s">
        <v>126</v>
      </c>
      <c r="C38" s="60">
        <v>32553</v>
      </c>
      <c r="D38" s="60">
        <v>0</v>
      </c>
      <c r="E38" s="60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1">
        <f t="shared" si="1"/>
        <v>0</v>
      </c>
      <c r="N38" s="61">
        <f t="shared" si="2"/>
        <v>0</v>
      </c>
      <c r="O38" s="118" t="e">
        <f t="shared" si="3"/>
        <v>#DIV/0!</v>
      </c>
      <c r="P38" s="118" t="e">
        <f t="shared" si="4"/>
        <v>#DIV/0!</v>
      </c>
      <c r="Q38" s="118" t="e">
        <f t="shared" si="5"/>
        <v>#DIV/0!</v>
      </c>
      <c r="R38" s="118" t="e">
        <f t="shared" si="6"/>
        <v>#DIV/0!</v>
      </c>
      <c r="S38" s="104" t="e">
        <f t="shared" si="7"/>
        <v>#DIV/0!</v>
      </c>
      <c r="T38" s="104">
        <f t="shared" si="8"/>
        <v>0</v>
      </c>
      <c r="U38" s="60">
        <v>0</v>
      </c>
    </row>
    <row r="39" spans="1:21">
      <c r="A39" s="60" t="s">
        <v>94</v>
      </c>
      <c r="B39" s="106" t="s">
        <v>131</v>
      </c>
      <c r="C39" s="60">
        <v>30413</v>
      </c>
      <c r="D39" s="60">
        <v>0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1">
        <f t="shared" si="1"/>
        <v>0</v>
      </c>
      <c r="N39" s="61">
        <f t="shared" si="2"/>
        <v>0</v>
      </c>
      <c r="O39" s="118" t="e">
        <f t="shared" si="3"/>
        <v>#DIV/0!</v>
      </c>
      <c r="P39" s="118" t="e">
        <f t="shared" si="4"/>
        <v>#DIV/0!</v>
      </c>
      <c r="Q39" s="118" t="e">
        <f t="shared" si="5"/>
        <v>#DIV/0!</v>
      </c>
      <c r="R39" s="118" t="e">
        <f t="shared" si="6"/>
        <v>#DIV/0!</v>
      </c>
      <c r="S39" s="104" t="e">
        <f t="shared" si="7"/>
        <v>#DIV/0!</v>
      </c>
      <c r="T39" s="104">
        <f t="shared" si="8"/>
        <v>0</v>
      </c>
      <c r="U39" s="60">
        <v>0</v>
      </c>
    </row>
    <row r="40" spans="1:21">
      <c r="A40" s="60" t="s">
        <v>92</v>
      </c>
      <c r="B40" s="106" t="s">
        <v>149</v>
      </c>
      <c r="C40" s="60">
        <v>85801</v>
      </c>
      <c r="D40" s="60">
        <v>3</v>
      </c>
      <c r="E40" s="60">
        <v>3</v>
      </c>
      <c r="F40" s="60">
        <v>0</v>
      </c>
      <c r="G40" s="60">
        <v>1</v>
      </c>
      <c r="H40" s="60">
        <v>0</v>
      </c>
      <c r="I40" s="60">
        <v>3</v>
      </c>
      <c r="J40" s="60">
        <v>0</v>
      </c>
      <c r="K40" s="60">
        <v>3</v>
      </c>
      <c r="L40" s="60">
        <v>1</v>
      </c>
      <c r="M40" s="61">
        <f t="shared" si="1"/>
        <v>3.4964627451894499</v>
      </c>
      <c r="N40" s="61">
        <f t="shared" si="2"/>
        <v>0.11654875817298166</v>
      </c>
      <c r="O40" s="118">
        <f t="shared" si="3"/>
        <v>1</v>
      </c>
      <c r="P40" s="118">
        <f t="shared" si="4"/>
        <v>0</v>
      </c>
      <c r="Q40" s="118">
        <f t="shared" si="5"/>
        <v>0.33333333333333331</v>
      </c>
      <c r="R40" s="118">
        <f t="shared" si="6"/>
        <v>0</v>
      </c>
      <c r="S40" s="104">
        <f t="shared" si="7"/>
        <v>0.33333333333333331</v>
      </c>
      <c r="T40" s="104">
        <f t="shared" si="8"/>
        <v>0</v>
      </c>
      <c r="U40" s="60">
        <v>4</v>
      </c>
    </row>
    <row r="41" spans="1:21">
      <c r="A41" s="60" t="s">
        <v>92</v>
      </c>
      <c r="B41" s="106" t="s">
        <v>143</v>
      </c>
      <c r="C41" s="60">
        <v>102150</v>
      </c>
      <c r="D41" s="60">
        <v>21</v>
      </c>
      <c r="E41" s="60">
        <v>20</v>
      </c>
      <c r="F41" s="60">
        <v>3</v>
      </c>
      <c r="G41" s="60">
        <v>4</v>
      </c>
      <c r="H41" s="60">
        <v>2</v>
      </c>
      <c r="I41" s="60">
        <v>20</v>
      </c>
      <c r="J41" s="60">
        <v>2</v>
      </c>
      <c r="K41" s="60">
        <v>22</v>
      </c>
      <c r="L41" s="60">
        <v>3</v>
      </c>
      <c r="M41" s="61">
        <f t="shared" si="1"/>
        <v>20.558002936857562</v>
      </c>
      <c r="N41" s="61">
        <f t="shared" si="2"/>
        <v>0.29368575624082233</v>
      </c>
      <c r="O41" s="118">
        <f t="shared" si="3"/>
        <v>0.95238095238095233</v>
      </c>
      <c r="P41" s="118">
        <f t="shared" si="4"/>
        <v>0.14285714285714285</v>
      </c>
      <c r="Q41" s="118">
        <f t="shared" si="5"/>
        <v>0.19047619047619047</v>
      </c>
      <c r="R41" s="118">
        <f t="shared" si="6"/>
        <v>9.5238095238095233E-2</v>
      </c>
      <c r="S41" s="104">
        <f t="shared" si="7"/>
        <v>0.14285714285714285</v>
      </c>
      <c r="T41" s="104">
        <f t="shared" si="8"/>
        <v>1.9579050416054822</v>
      </c>
      <c r="U41" s="60">
        <v>9</v>
      </c>
    </row>
    <row r="42" spans="1:21">
      <c r="A42" s="60" t="s">
        <v>92</v>
      </c>
      <c r="B42" s="106" t="s">
        <v>142</v>
      </c>
      <c r="C42" s="60">
        <v>168960</v>
      </c>
      <c r="D42" s="60">
        <v>5</v>
      </c>
      <c r="E42" s="60">
        <v>3</v>
      </c>
      <c r="F42" s="60">
        <v>1</v>
      </c>
      <c r="G42" s="60">
        <v>0</v>
      </c>
      <c r="H42" s="60">
        <v>0</v>
      </c>
      <c r="I42" s="60">
        <v>4</v>
      </c>
      <c r="J42" s="60">
        <v>2</v>
      </c>
      <c r="K42" s="60">
        <v>6</v>
      </c>
      <c r="L42" s="60">
        <v>2</v>
      </c>
      <c r="M42" s="61">
        <f t="shared" si="1"/>
        <v>2.9592803030303032</v>
      </c>
      <c r="N42" s="61">
        <f t="shared" si="2"/>
        <v>0.11837121212121213</v>
      </c>
      <c r="O42" s="118">
        <f t="shared" si="3"/>
        <v>0.6</v>
      </c>
      <c r="P42" s="118">
        <f t="shared" si="4"/>
        <v>0.2</v>
      </c>
      <c r="Q42" s="118">
        <f t="shared" si="5"/>
        <v>0</v>
      </c>
      <c r="R42" s="118">
        <f t="shared" si="6"/>
        <v>0</v>
      </c>
      <c r="S42" s="104">
        <f t="shared" si="7"/>
        <v>0.4</v>
      </c>
      <c r="T42" s="104">
        <f t="shared" si="8"/>
        <v>0</v>
      </c>
      <c r="U42" s="60">
        <v>6</v>
      </c>
    </row>
    <row r="43" spans="1:21">
      <c r="A43" s="60" t="s">
        <v>92</v>
      </c>
      <c r="B43" s="106" t="s">
        <v>152</v>
      </c>
      <c r="C43" s="60">
        <v>73413</v>
      </c>
      <c r="D43" s="60">
        <v>3</v>
      </c>
      <c r="E43" s="60">
        <v>2</v>
      </c>
      <c r="F43" s="60">
        <v>0</v>
      </c>
      <c r="G43" s="60">
        <v>1</v>
      </c>
      <c r="H43" s="60">
        <v>0</v>
      </c>
      <c r="I43" s="60">
        <v>1</v>
      </c>
      <c r="J43" s="60">
        <v>1</v>
      </c>
      <c r="K43" s="60">
        <v>2</v>
      </c>
      <c r="L43" s="60">
        <v>1</v>
      </c>
      <c r="M43" s="61">
        <f t="shared" si="1"/>
        <v>4.0864696988271829</v>
      </c>
      <c r="N43" s="61">
        <f t="shared" si="2"/>
        <v>0.13621565662757276</v>
      </c>
      <c r="O43" s="118">
        <f t="shared" si="3"/>
        <v>0.66666666666666663</v>
      </c>
      <c r="P43" s="118">
        <f t="shared" si="4"/>
        <v>0</v>
      </c>
      <c r="Q43" s="118">
        <f t="shared" si="5"/>
        <v>0.33333333333333331</v>
      </c>
      <c r="R43" s="118">
        <f t="shared" si="6"/>
        <v>0</v>
      </c>
      <c r="S43" s="104">
        <f t="shared" si="7"/>
        <v>0.33333333333333331</v>
      </c>
      <c r="T43" s="104">
        <f t="shared" si="8"/>
        <v>0</v>
      </c>
      <c r="U43" s="60">
        <v>5</v>
      </c>
    </row>
    <row r="44" spans="1:21">
      <c r="A44" s="60" t="s">
        <v>92</v>
      </c>
      <c r="B44" s="106" t="s">
        <v>150</v>
      </c>
      <c r="C44" s="60">
        <v>65014</v>
      </c>
      <c r="D44" s="60">
        <v>3</v>
      </c>
      <c r="E44" s="60">
        <v>3</v>
      </c>
      <c r="F44" s="60">
        <v>0</v>
      </c>
      <c r="G44" s="60">
        <v>0</v>
      </c>
      <c r="H44" s="60">
        <v>0</v>
      </c>
      <c r="I44" s="60">
        <v>1</v>
      </c>
      <c r="J44" s="60">
        <v>0</v>
      </c>
      <c r="K44" s="60">
        <v>1</v>
      </c>
      <c r="L44" s="60">
        <v>3</v>
      </c>
      <c r="M44" s="61">
        <f t="shared" si="1"/>
        <v>4.6143907466084224</v>
      </c>
      <c r="N44" s="61">
        <f t="shared" si="2"/>
        <v>0.46143907466084227</v>
      </c>
      <c r="O44" s="118">
        <f t="shared" si="3"/>
        <v>1</v>
      </c>
      <c r="P44" s="118">
        <f t="shared" si="4"/>
        <v>0</v>
      </c>
      <c r="Q44" s="118">
        <f t="shared" si="5"/>
        <v>0</v>
      </c>
      <c r="R44" s="118">
        <f t="shared" si="6"/>
        <v>0</v>
      </c>
      <c r="S44" s="104">
        <f t="shared" si="7"/>
        <v>1</v>
      </c>
      <c r="T44" s="104">
        <f t="shared" si="8"/>
        <v>0</v>
      </c>
      <c r="U44" s="60">
        <v>6</v>
      </c>
    </row>
    <row r="45" spans="1:21">
      <c r="A45" s="60" t="s">
        <v>92</v>
      </c>
      <c r="B45" s="106" t="s">
        <v>153</v>
      </c>
      <c r="C45" s="60">
        <v>56883</v>
      </c>
      <c r="D45" s="60">
        <v>2</v>
      </c>
      <c r="E45" s="60">
        <v>2</v>
      </c>
      <c r="F45" s="60">
        <v>0</v>
      </c>
      <c r="G45" s="60">
        <v>0</v>
      </c>
      <c r="H45" s="60">
        <v>0</v>
      </c>
      <c r="I45" s="60">
        <v>3</v>
      </c>
      <c r="J45" s="60">
        <v>0</v>
      </c>
      <c r="K45" s="60">
        <v>3</v>
      </c>
      <c r="L45" s="60">
        <v>0</v>
      </c>
      <c r="M45" s="61">
        <f t="shared" si="1"/>
        <v>3.5159889597946665</v>
      </c>
      <c r="N45" s="61">
        <f t="shared" si="2"/>
        <v>0</v>
      </c>
      <c r="O45" s="118">
        <f t="shared" si="3"/>
        <v>1</v>
      </c>
      <c r="P45" s="118">
        <f t="shared" si="4"/>
        <v>0</v>
      </c>
      <c r="Q45" s="118">
        <f t="shared" si="5"/>
        <v>0</v>
      </c>
      <c r="R45" s="118">
        <f t="shared" si="6"/>
        <v>0</v>
      </c>
      <c r="S45" s="104">
        <f t="shared" si="7"/>
        <v>0</v>
      </c>
      <c r="T45" s="104">
        <f t="shared" si="8"/>
        <v>0</v>
      </c>
      <c r="U45" s="60">
        <v>4</v>
      </c>
    </row>
    <row r="46" spans="1:21">
      <c r="A46" s="60" t="s">
        <v>92</v>
      </c>
      <c r="B46" s="106" t="s">
        <v>155</v>
      </c>
      <c r="C46" s="60">
        <v>42507</v>
      </c>
      <c r="D46" s="60">
        <v>1</v>
      </c>
      <c r="E46" s="60">
        <v>1</v>
      </c>
      <c r="F46" s="60">
        <v>0</v>
      </c>
      <c r="G46" s="60">
        <v>1</v>
      </c>
      <c r="H46" s="60">
        <v>0</v>
      </c>
      <c r="I46" s="60">
        <v>2</v>
      </c>
      <c r="J46" s="60">
        <v>0</v>
      </c>
      <c r="K46" s="60">
        <v>2</v>
      </c>
      <c r="L46" s="60">
        <v>0</v>
      </c>
      <c r="M46" s="61">
        <f t="shared" si="1"/>
        <v>2.3525536970381351</v>
      </c>
      <c r="N46" s="61">
        <f t="shared" si="2"/>
        <v>0</v>
      </c>
      <c r="O46" s="118">
        <f t="shared" si="3"/>
        <v>1</v>
      </c>
      <c r="P46" s="118">
        <f t="shared" si="4"/>
        <v>0</v>
      </c>
      <c r="Q46" s="118">
        <f t="shared" si="5"/>
        <v>1</v>
      </c>
      <c r="R46" s="118">
        <f t="shared" si="6"/>
        <v>0</v>
      </c>
      <c r="S46" s="104">
        <f t="shared" si="7"/>
        <v>0</v>
      </c>
      <c r="T46" s="104">
        <f t="shared" si="8"/>
        <v>0</v>
      </c>
      <c r="U46" s="60">
        <v>2</v>
      </c>
    </row>
    <row r="47" spans="1:21">
      <c r="A47" s="60" t="s">
        <v>92</v>
      </c>
      <c r="B47" s="106" t="s">
        <v>148</v>
      </c>
      <c r="C47" s="60">
        <v>38733</v>
      </c>
      <c r="D47" s="60">
        <v>2</v>
      </c>
      <c r="E47" s="60">
        <v>2</v>
      </c>
      <c r="F47" s="60">
        <v>0</v>
      </c>
      <c r="G47" s="60">
        <v>0</v>
      </c>
      <c r="H47" s="60">
        <v>0</v>
      </c>
      <c r="I47" s="60">
        <v>2</v>
      </c>
      <c r="J47" s="60">
        <v>0</v>
      </c>
      <c r="K47" s="60">
        <v>2</v>
      </c>
      <c r="L47" s="60">
        <v>4</v>
      </c>
      <c r="M47" s="61">
        <f t="shared" si="1"/>
        <v>5.1635556244029637</v>
      </c>
      <c r="N47" s="61">
        <f t="shared" si="2"/>
        <v>1.0327111248805929</v>
      </c>
      <c r="O47" s="118">
        <f t="shared" si="3"/>
        <v>1</v>
      </c>
      <c r="P47" s="118">
        <f t="shared" si="4"/>
        <v>0</v>
      </c>
      <c r="Q47" s="118">
        <f t="shared" si="5"/>
        <v>0</v>
      </c>
      <c r="R47" s="118">
        <f t="shared" si="6"/>
        <v>0</v>
      </c>
      <c r="S47" s="104">
        <f t="shared" si="7"/>
        <v>2</v>
      </c>
      <c r="T47" s="104">
        <f t="shared" si="8"/>
        <v>0</v>
      </c>
      <c r="U47" s="60">
        <v>7</v>
      </c>
    </row>
    <row r="48" spans="1:21">
      <c r="A48" s="60" t="s">
        <v>92</v>
      </c>
      <c r="B48" s="106" t="s">
        <v>144</v>
      </c>
      <c r="C48" s="60">
        <v>47942</v>
      </c>
      <c r="D48" s="60">
        <v>7</v>
      </c>
      <c r="E48" s="60">
        <v>6</v>
      </c>
      <c r="F48" s="60">
        <v>1</v>
      </c>
      <c r="G48" s="60">
        <v>0</v>
      </c>
      <c r="H48" s="60">
        <v>0</v>
      </c>
      <c r="I48" s="60">
        <v>3</v>
      </c>
      <c r="J48" s="60">
        <v>0</v>
      </c>
      <c r="K48" s="60">
        <v>3</v>
      </c>
      <c r="L48" s="60">
        <v>8</v>
      </c>
      <c r="M48" s="61">
        <f t="shared" si="1"/>
        <v>14.60097617955029</v>
      </c>
      <c r="N48" s="61">
        <f t="shared" si="2"/>
        <v>1.6686829919486046</v>
      </c>
      <c r="O48" s="118">
        <f t="shared" si="3"/>
        <v>0.8571428571428571</v>
      </c>
      <c r="P48" s="118">
        <f t="shared" si="4"/>
        <v>0.14285714285714285</v>
      </c>
      <c r="Q48" s="118">
        <f t="shared" si="5"/>
        <v>0</v>
      </c>
      <c r="R48" s="118">
        <f t="shared" si="6"/>
        <v>0</v>
      </c>
      <c r="S48" s="104">
        <f t="shared" si="7"/>
        <v>1.1428571428571428</v>
      </c>
      <c r="T48" s="104">
        <f t="shared" si="8"/>
        <v>0</v>
      </c>
      <c r="U48" s="60">
        <v>8</v>
      </c>
    </row>
    <row r="49" spans="1:21">
      <c r="A49" s="60" t="s">
        <v>92</v>
      </c>
      <c r="B49" s="106" t="s">
        <v>154</v>
      </c>
      <c r="C49" s="60">
        <v>36898</v>
      </c>
      <c r="D49" s="60">
        <v>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1">
        <f t="shared" si="1"/>
        <v>0</v>
      </c>
      <c r="N49" s="61">
        <f t="shared" si="2"/>
        <v>0</v>
      </c>
      <c r="O49" s="118" t="e">
        <f t="shared" si="3"/>
        <v>#DIV/0!</v>
      </c>
      <c r="P49" s="118" t="e">
        <f t="shared" si="4"/>
        <v>#DIV/0!</v>
      </c>
      <c r="Q49" s="118" t="e">
        <f t="shared" si="5"/>
        <v>#DIV/0!</v>
      </c>
      <c r="R49" s="118" t="e">
        <f t="shared" si="6"/>
        <v>#DIV/0!</v>
      </c>
      <c r="S49" s="104" t="e">
        <f t="shared" si="7"/>
        <v>#DIV/0!</v>
      </c>
      <c r="T49" s="104">
        <f t="shared" si="8"/>
        <v>0</v>
      </c>
      <c r="U49" s="60">
        <v>0</v>
      </c>
    </row>
    <row r="50" spans="1:21">
      <c r="A50" s="60" t="s">
        <v>92</v>
      </c>
      <c r="B50" s="106" t="s">
        <v>147</v>
      </c>
      <c r="C50" s="60">
        <v>53577</v>
      </c>
      <c r="D50" s="60">
        <v>10</v>
      </c>
      <c r="E50" s="60">
        <v>9</v>
      </c>
      <c r="F50" s="60">
        <v>3</v>
      </c>
      <c r="G50" s="60">
        <v>2</v>
      </c>
      <c r="H50" s="60">
        <v>0</v>
      </c>
      <c r="I50" s="60">
        <v>9</v>
      </c>
      <c r="J50" s="60">
        <v>1</v>
      </c>
      <c r="K50" s="60">
        <v>10</v>
      </c>
      <c r="L50" s="60">
        <v>1</v>
      </c>
      <c r="M50" s="61">
        <f t="shared" si="1"/>
        <v>18.664725535211005</v>
      </c>
      <c r="N50" s="61">
        <f t="shared" si="2"/>
        <v>0.18664725535211005</v>
      </c>
      <c r="O50" s="118">
        <f t="shared" si="3"/>
        <v>0.9</v>
      </c>
      <c r="P50" s="118">
        <f t="shared" si="4"/>
        <v>0.3</v>
      </c>
      <c r="Q50" s="118">
        <f t="shared" si="5"/>
        <v>0.2</v>
      </c>
      <c r="R50" s="118">
        <f t="shared" si="6"/>
        <v>0</v>
      </c>
      <c r="S50" s="104">
        <f t="shared" si="7"/>
        <v>0.1</v>
      </c>
      <c r="T50" s="104">
        <f t="shared" si="8"/>
        <v>0</v>
      </c>
      <c r="U50" s="60">
        <v>7</v>
      </c>
    </row>
    <row r="51" spans="1:21">
      <c r="A51" s="60" t="s">
        <v>92</v>
      </c>
      <c r="B51" s="106" t="s">
        <v>145</v>
      </c>
      <c r="C51" s="60">
        <v>68963</v>
      </c>
      <c r="D51" s="60">
        <v>1</v>
      </c>
      <c r="E51" s="60">
        <v>1</v>
      </c>
      <c r="F51" s="60">
        <v>0</v>
      </c>
      <c r="G51" s="60">
        <v>0</v>
      </c>
      <c r="H51" s="60">
        <v>0</v>
      </c>
      <c r="I51" s="60">
        <v>1</v>
      </c>
      <c r="J51" s="60">
        <v>0</v>
      </c>
      <c r="K51" s="60">
        <v>1</v>
      </c>
      <c r="L51" s="60">
        <v>4</v>
      </c>
      <c r="M51" s="61">
        <f t="shared" si="1"/>
        <v>1.4500529269318332</v>
      </c>
      <c r="N51" s="61">
        <f t="shared" si="2"/>
        <v>0.58002117077273319</v>
      </c>
      <c r="O51" s="118">
        <f t="shared" si="3"/>
        <v>1</v>
      </c>
      <c r="P51" s="118">
        <f t="shared" si="4"/>
        <v>0</v>
      </c>
      <c r="Q51" s="118">
        <f t="shared" si="5"/>
        <v>0</v>
      </c>
      <c r="R51" s="118">
        <f t="shared" si="6"/>
        <v>0</v>
      </c>
      <c r="S51" s="104">
        <f t="shared" si="7"/>
        <v>4</v>
      </c>
      <c r="T51" s="104">
        <f t="shared" si="8"/>
        <v>0</v>
      </c>
      <c r="U51" s="60">
        <v>5</v>
      </c>
    </row>
    <row r="52" spans="1:21">
      <c r="A52" s="60" t="s">
        <v>92</v>
      </c>
      <c r="B52" s="106" t="s">
        <v>151</v>
      </c>
      <c r="C52" s="60">
        <v>43968</v>
      </c>
      <c r="D52" s="60">
        <v>0</v>
      </c>
      <c r="E52" s="60">
        <v>0</v>
      </c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1">
        <f t="shared" si="1"/>
        <v>0</v>
      </c>
      <c r="N52" s="61">
        <f t="shared" si="2"/>
        <v>0</v>
      </c>
      <c r="O52" s="118" t="e">
        <f t="shared" si="3"/>
        <v>#DIV/0!</v>
      </c>
      <c r="P52" s="118" t="e">
        <f t="shared" si="4"/>
        <v>#DIV/0!</v>
      </c>
      <c r="Q52" s="118" t="e">
        <f t="shared" si="5"/>
        <v>#DIV/0!</v>
      </c>
      <c r="R52" s="118" t="e">
        <f t="shared" si="6"/>
        <v>#DIV/0!</v>
      </c>
      <c r="S52" s="104" t="e">
        <f t="shared" si="7"/>
        <v>#DIV/0!</v>
      </c>
      <c r="T52" s="104">
        <f t="shared" si="8"/>
        <v>0</v>
      </c>
      <c r="U52" s="60">
        <v>0</v>
      </c>
    </row>
    <row r="53" spans="1:21">
      <c r="A53" s="60" t="s">
        <v>92</v>
      </c>
      <c r="B53" s="106" t="s">
        <v>146</v>
      </c>
      <c r="C53" s="60">
        <v>113368</v>
      </c>
      <c r="D53" s="60">
        <v>13</v>
      </c>
      <c r="E53" s="60">
        <v>10</v>
      </c>
      <c r="F53" s="60">
        <v>2</v>
      </c>
      <c r="G53" s="60">
        <v>4</v>
      </c>
      <c r="H53" s="60">
        <v>0</v>
      </c>
      <c r="I53" s="60">
        <v>12</v>
      </c>
      <c r="J53" s="60">
        <v>4</v>
      </c>
      <c r="K53" s="60">
        <v>16</v>
      </c>
      <c r="L53" s="60">
        <v>2</v>
      </c>
      <c r="M53" s="61">
        <f t="shared" si="1"/>
        <v>11.46708065768118</v>
      </c>
      <c r="N53" s="61">
        <f t="shared" si="2"/>
        <v>0.17641662550278739</v>
      </c>
      <c r="O53" s="118">
        <f t="shared" si="3"/>
        <v>0.76923076923076927</v>
      </c>
      <c r="P53" s="118">
        <f t="shared" si="4"/>
        <v>0.15384615384615385</v>
      </c>
      <c r="Q53" s="118">
        <f t="shared" si="5"/>
        <v>0.30769230769230771</v>
      </c>
      <c r="R53" s="118">
        <f t="shared" si="6"/>
        <v>0</v>
      </c>
      <c r="S53" s="104">
        <f t="shared" si="7"/>
        <v>0.15384615384615385</v>
      </c>
      <c r="T53" s="104">
        <f t="shared" si="8"/>
        <v>0</v>
      </c>
      <c r="U53" s="60">
        <v>6</v>
      </c>
    </row>
    <row r="54" spans="1:21">
      <c r="A54" s="60" t="s">
        <v>98</v>
      </c>
      <c r="B54" s="106" t="s">
        <v>172</v>
      </c>
      <c r="C54" s="60">
        <v>103029</v>
      </c>
      <c r="D54" s="60">
        <v>1</v>
      </c>
      <c r="E54" s="60">
        <v>1</v>
      </c>
      <c r="F54" s="60">
        <v>0</v>
      </c>
      <c r="G54" s="60">
        <v>0</v>
      </c>
      <c r="H54" s="60">
        <v>0</v>
      </c>
      <c r="I54" s="60">
        <v>1</v>
      </c>
      <c r="J54" s="60">
        <v>0</v>
      </c>
      <c r="K54" s="60">
        <v>1</v>
      </c>
      <c r="L54" s="60">
        <v>1</v>
      </c>
      <c r="M54" s="61">
        <f t="shared" si="1"/>
        <v>0.97060051053586849</v>
      </c>
      <c r="N54" s="61">
        <f t="shared" si="2"/>
        <v>9.7060051053586852E-2</v>
      </c>
      <c r="O54" s="118">
        <f t="shared" si="3"/>
        <v>1</v>
      </c>
      <c r="P54" s="118">
        <f t="shared" si="4"/>
        <v>0</v>
      </c>
      <c r="Q54" s="118">
        <f t="shared" si="5"/>
        <v>0</v>
      </c>
      <c r="R54" s="118">
        <f t="shared" si="6"/>
        <v>0</v>
      </c>
      <c r="S54" s="104">
        <f t="shared" si="7"/>
        <v>1</v>
      </c>
      <c r="T54" s="104">
        <f t="shared" si="8"/>
        <v>0</v>
      </c>
      <c r="U54" s="60">
        <v>1</v>
      </c>
    </row>
    <row r="55" spans="1:21">
      <c r="A55" s="60" t="s">
        <v>98</v>
      </c>
      <c r="B55" s="106" t="s">
        <v>160</v>
      </c>
      <c r="C55" s="60">
        <v>68173</v>
      </c>
      <c r="D55" s="60">
        <v>3</v>
      </c>
      <c r="E55" s="60">
        <v>3</v>
      </c>
      <c r="F55" s="60">
        <v>0</v>
      </c>
      <c r="G55" s="60">
        <v>1</v>
      </c>
      <c r="H55" s="60">
        <v>0</v>
      </c>
      <c r="I55" s="60">
        <v>1</v>
      </c>
      <c r="J55" s="60">
        <v>0</v>
      </c>
      <c r="K55" s="60">
        <v>1</v>
      </c>
      <c r="L55" s="60">
        <v>3</v>
      </c>
      <c r="M55" s="61">
        <f t="shared" si="1"/>
        <v>4.4005691402754756</v>
      </c>
      <c r="N55" s="61">
        <f t="shared" si="2"/>
        <v>0.44005691402754754</v>
      </c>
      <c r="O55" s="118">
        <f t="shared" si="3"/>
        <v>1</v>
      </c>
      <c r="P55" s="118">
        <f t="shared" si="4"/>
        <v>0</v>
      </c>
      <c r="Q55" s="118">
        <f t="shared" si="5"/>
        <v>0.33333333333333331</v>
      </c>
      <c r="R55" s="118">
        <f t="shared" si="6"/>
        <v>0</v>
      </c>
      <c r="S55" s="104">
        <f t="shared" si="7"/>
        <v>1</v>
      </c>
      <c r="T55" s="104">
        <f t="shared" si="8"/>
        <v>0</v>
      </c>
      <c r="U55" s="60">
        <v>6</v>
      </c>
    </row>
    <row r="56" spans="1:21">
      <c r="A56" s="60" t="s">
        <v>98</v>
      </c>
      <c r="B56" s="106" t="s">
        <v>183</v>
      </c>
      <c r="C56" s="60">
        <v>51937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1">
        <f t="shared" si="1"/>
        <v>0</v>
      </c>
      <c r="N56" s="61">
        <f t="shared" si="2"/>
        <v>0</v>
      </c>
      <c r="O56" s="118" t="e">
        <f t="shared" si="3"/>
        <v>#DIV/0!</v>
      </c>
      <c r="P56" s="118" t="e">
        <f t="shared" si="4"/>
        <v>#DIV/0!</v>
      </c>
      <c r="Q56" s="118" t="e">
        <f t="shared" si="5"/>
        <v>#DIV/0!</v>
      </c>
      <c r="R56" s="118" t="e">
        <f t="shared" si="6"/>
        <v>#DIV/0!</v>
      </c>
      <c r="S56" s="104" t="e">
        <f t="shared" si="7"/>
        <v>#DIV/0!</v>
      </c>
      <c r="T56" s="104">
        <f t="shared" si="8"/>
        <v>0</v>
      </c>
      <c r="U56" s="60">
        <v>0</v>
      </c>
    </row>
    <row r="57" spans="1:21">
      <c r="A57" s="60" t="s">
        <v>98</v>
      </c>
      <c r="B57" s="106" t="s">
        <v>166</v>
      </c>
      <c r="C57" s="60">
        <v>106218</v>
      </c>
      <c r="D57" s="60">
        <v>3</v>
      </c>
      <c r="E57" s="60">
        <v>3</v>
      </c>
      <c r="F57" s="60">
        <v>0</v>
      </c>
      <c r="G57" s="60">
        <v>1</v>
      </c>
      <c r="H57" s="60">
        <v>0</v>
      </c>
      <c r="I57" s="60">
        <v>2</v>
      </c>
      <c r="J57" s="60">
        <v>0</v>
      </c>
      <c r="K57" s="60">
        <v>2</v>
      </c>
      <c r="L57" s="60">
        <v>3</v>
      </c>
      <c r="M57" s="61">
        <f t="shared" si="1"/>
        <v>2.8243800485793367</v>
      </c>
      <c r="N57" s="61">
        <f t="shared" si="2"/>
        <v>0.28243800485793369</v>
      </c>
      <c r="O57" s="118">
        <f t="shared" si="3"/>
        <v>1</v>
      </c>
      <c r="P57" s="118">
        <f t="shared" si="4"/>
        <v>0</v>
      </c>
      <c r="Q57" s="118">
        <f t="shared" si="5"/>
        <v>0.33333333333333331</v>
      </c>
      <c r="R57" s="118">
        <f t="shared" si="6"/>
        <v>0</v>
      </c>
      <c r="S57" s="104">
        <f t="shared" si="7"/>
        <v>1</v>
      </c>
      <c r="T57" s="104">
        <f t="shared" si="8"/>
        <v>0</v>
      </c>
      <c r="U57" s="60">
        <v>5</v>
      </c>
    </row>
    <row r="58" spans="1:21">
      <c r="A58" s="60" t="s">
        <v>98</v>
      </c>
      <c r="B58" s="106" t="s">
        <v>167</v>
      </c>
      <c r="C58" s="60">
        <v>135753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1</v>
      </c>
      <c r="J58" s="60">
        <v>0</v>
      </c>
      <c r="K58" s="60">
        <v>1</v>
      </c>
      <c r="L58" s="60">
        <v>0</v>
      </c>
      <c r="M58" s="61">
        <f t="shared" si="1"/>
        <v>0</v>
      </c>
      <c r="N58" s="61">
        <f t="shared" si="2"/>
        <v>0</v>
      </c>
      <c r="O58" s="118" t="e">
        <f t="shared" si="3"/>
        <v>#DIV/0!</v>
      </c>
      <c r="P58" s="118" t="e">
        <f t="shared" si="4"/>
        <v>#DIV/0!</v>
      </c>
      <c r="Q58" s="118" t="e">
        <f t="shared" si="5"/>
        <v>#DIV/0!</v>
      </c>
      <c r="R58" s="118" t="e">
        <f t="shared" si="6"/>
        <v>#DIV/0!</v>
      </c>
      <c r="S58" s="104" t="e">
        <f t="shared" si="7"/>
        <v>#DIV/0!</v>
      </c>
      <c r="T58" s="104">
        <f t="shared" si="8"/>
        <v>0</v>
      </c>
      <c r="U58" s="60">
        <v>0</v>
      </c>
    </row>
    <row r="59" spans="1:21">
      <c r="A59" s="60" t="s">
        <v>98</v>
      </c>
      <c r="B59" s="106" t="s">
        <v>162</v>
      </c>
      <c r="C59" s="60">
        <v>191669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1</v>
      </c>
      <c r="J59" s="60">
        <v>0</v>
      </c>
      <c r="K59" s="60">
        <v>1</v>
      </c>
      <c r="L59" s="60">
        <v>0</v>
      </c>
      <c r="M59" s="61">
        <f t="shared" si="1"/>
        <v>0</v>
      </c>
      <c r="N59" s="61">
        <f t="shared" si="2"/>
        <v>0</v>
      </c>
      <c r="O59" s="118" t="e">
        <f t="shared" si="3"/>
        <v>#DIV/0!</v>
      </c>
      <c r="P59" s="118" t="e">
        <f t="shared" si="4"/>
        <v>#DIV/0!</v>
      </c>
      <c r="Q59" s="118" t="e">
        <f t="shared" si="5"/>
        <v>#DIV/0!</v>
      </c>
      <c r="R59" s="118" t="e">
        <f t="shared" si="6"/>
        <v>#DIV/0!</v>
      </c>
      <c r="S59" s="104" t="e">
        <f t="shared" si="7"/>
        <v>#DIV/0!</v>
      </c>
      <c r="T59" s="104">
        <f t="shared" si="8"/>
        <v>0</v>
      </c>
      <c r="U59" s="60">
        <v>0</v>
      </c>
    </row>
    <row r="60" spans="1:21">
      <c r="A60" s="60" t="s">
        <v>98</v>
      </c>
      <c r="B60" s="106" t="s">
        <v>168</v>
      </c>
      <c r="C60" s="60">
        <v>115907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1</v>
      </c>
      <c r="J60" s="60">
        <v>0</v>
      </c>
      <c r="K60" s="60">
        <v>1</v>
      </c>
      <c r="L60" s="60">
        <v>0</v>
      </c>
      <c r="M60" s="61">
        <f t="shared" si="1"/>
        <v>0</v>
      </c>
      <c r="N60" s="61">
        <f t="shared" si="2"/>
        <v>0</v>
      </c>
      <c r="O60" s="118" t="e">
        <f t="shared" si="3"/>
        <v>#DIV/0!</v>
      </c>
      <c r="P60" s="118" t="e">
        <f t="shared" si="4"/>
        <v>#DIV/0!</v>
      </c>
      <c r="Q60" s="118" t="e">
        <f t="shared" si="5"/>
        <v>#DIV/0!</v>
      </c>
      <c r="R60" s="118" t="e">
        <f t="shared" si="6"/>
        <v>#DIV/0!</v>
      </c>
      <c r="S60" s="104" t="e">
        <f t="shared" si="7"/>
        <v>#DIV/0!</v>
      </c>
      <c r="T60" s="104">
        <f t="shared" si="8"/>
        <v>0</v>
      </c>
      <c r="U60" s="60">
        <v>0</v>
      </c>
    </row>
    <row r="61" spans="1:21">
      <c r="A61" s="60" t="s">
        <v>98</v>
      </c>
      <c r="B61" s="106" t="s">
        <v>165</v>
      </c>
      <c r="C61" s="60">
        <v>11520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1">
        <f t="shared" si="1"/>
        <v>0</v>
      </c>
      <c r="N61" s="61">
        <f t="shared" si="2"/>
        <v>0</v>
      </c>
      <c r="O61" s="118" t="e">
        <f t="shared" si="3"/>
        <v>#DIV/0!</v>
      </c>
      <c r="P61" s="118" t="e">
        <f t="shared" si="4"/>
        <v>#DIV/0!</v>
      </c>
      <c r="Q61" s="118" t="e">
        <f t="shared" si="5"/>
        <v>#DIV/0!</v>
      </c>
      <c r="R61" s="118" t="e">
        <f t="shared" si="6"/>
        <v>#DIV/0!</v>
      </c>
      <c r="S61" s="104" t="e">
        <f t="shared" si="7"/>
        <v>#DIV/0!</v>
      </c>
      <c r="T61" s="104">
        <f t="shared" si="8"/>
        <v>0</v>
      </c>
      <c r="U61" s="60">
        <v>0</v>
      </c>
    </row>
    <row r="62" spans="1:21">
      <c r="A62" s="60" t="s">
        <v>98</v>
      </c>
      <c r="B62" s="106" t="s">
        <v>159</v>
      </c>
      <c r="C62" s="60">
        <v>100567</v>
      </c>
      <c r="D62" s="60">
        <v>4</v>
      </c>
      <c r="E62" s="60">
        <v>3</v>
      </c>
      <c r="F62" s="60">
        <v>0</v>
      </c>
      <c r="G62" s="60">
        <v>1</v>
      </c>
      <c r="H62" s="60">
        <v>1</v>
      </c>
      <c r="I62" s="60">
        <v>0</v>
      </c>
      <c r="J62" s="60">
        <v>1</v>
      </c>
      <c r="K62" s="60">
        <v>1</v>
      </c>
      <c r="L62" s="60">
        <v>4</v>
      </c>
      <c r="M62" s="61">
        <f t="shared" si="1"/>
        <v>3.9774478705738465</v>
      </c>
      <c r="N62" s="61">
        <f t="shared" si="2"/>
        <v>0.39774478705738464</v>
      </c>
      <c r="O62" s="118">
        <f t="shared" si="3"/>
        <v>0.75</v>
      </c>
      <c r="P62" s="118">
        <f t="shared" si="4"/>
        <v>0</v>
      </c>
      <c r="Q62" s="118">
        <f t="shared" si="5"/>
        <v>0.25</v>
      </c>
      <c r="R62" s="118">
        <f t="shared" si="6"/>
        <v>0.25</v>
      </c>
      <c r="S62" s="104">
        <f t="shared" si="7"/>
        <v>1</v>
      </c>
      <c r="T62" s="104">
        <f t="shared" si="8"/>
        <v>0.99436196764346163</v>
      </c>
      <c r="U62" s="60">
        <v>10</v>
      </c>
    </row>
    <row r="63" spans="1:21">
      <c r="A63" s="60" t="s">
        <v>98</v>
      </c>
      <c r="B63" s="106" t="s">
        <v>158</v>
      </c>
      <c r="C63" s="60">
        <v>175762</v>
      </c>
      <c r="D63" s="60">
        <v>0</v>
      </c>
      <c r="E63" s="60">
        <v>0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1">
        <f t="shared" si="1"/>
        <v>0</v>
      </c>
      <c r="N63" s="61">
        <f t="shared" si="2"/>
        <v>0</v>
      </c>
      <c r="O63" s="118" t="e">
        <f t="shared" si="3"/>
        <v>#DIV/0!</v>
      </c>
      <c r="P63" s="118" t="e">
        <f t="shared" si="4"/>
        <v>#DIV/0!</v>
      </c>
      <c r="Q63" s="118" t="e">
        <f t="shared" si="5"/>
        <v>#DIV/0!</v>
      </c>
      <c r="R63" s="118" t="e">
        <f t="shared" si="6"/>
        <v>#DIV/0!</v>
      </c>
      <c r="S63" s="104" t="e">
        <f t="shared" si="7"/>
        <v>#DIV/0!</v>
      </c>
      <c r="T63" s="104">
        <f t="shared" si="8"/>
        <v>0</v>
      </c>
      <c r="U63" s="60">
        <v>0</v>
      </c>
    </row>
    <row r="64" spans="1:21">
      <c r="A64" s="60" t="s">
        <v>98</v>
      </c>
      <c r="B64" s="106" t="s">
        <v>164</v>
      </c>
      <c r="C64" s="60">
        <v>178717</v>
      </c>
      <c r="D64" s="60">
        <v>0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1">
        <f t="shared" si="1"/>
        <v>0</v>
      </c>
      <c r="N64" s="61">
        <f t="shared" si="2"/>
        <v>0</v>
      </c>
      <c r="O64" s="118" t="e">
        <f t="shared" si="3"/>
        <v>#DIV/0!</v>
      </c>
      <c r="P64" s="118" t="e">
        <f t="shared" si="4"/>
        <v>#DIV/0!</v>
      </c>
      <c r="Q64" s="118" t="e">
        <f t="shared" si="5"/>
        <v>#DIV/0!</v>
      </c>
      <c r="R64" s="118" t="e">
        <f t="shared" si="6"/>
        <v>#DIV/0!</v>
      </c>
      <c r="S64" s="104" t="e">
        <f t="shared" si="7"/>
        <v>#DIV/0!</v>
      </c>
      <c r="T64" s="104">
        <f t="shared" si="8"/>
        <v>0</v>
      </c>
      <c r="U64" s="60">
        <v>0</v>
      </c>
    </row>
    <row r="65" spans="1:21">
      <c r="A65" s="60" t="s">
        <v>98</v>
      </c>
      <c r="B65" s="106" t="s">
        <v>156</v>
      </c>
      <c r="C65" s="60">
        <v>108077</v>
      </c>
      <c r="D65" s="60">
        <v>2</v>
      </c>
      <c r="E65" s="60">
        <v>2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2</v>
      </c>
      <c r="M65" s="61">
        <f t="shared" si="1"/>
        <v>1.8505324907242058</v>
      </c>
      <c r="N65" s="61">
        <f t="shared" si="2"/>
        <v>0.18505324907242057</v>
      </c>
      <c r="O65" s="118">
        <f t="shared" si="3"/>
        <v>1</v>
      </c>
      <c r="P65" s="118">
        <f t="shared" si="4"/>
        <v>0</v>
      </c>
      <c r="Q65" s="118">
        <f t="shared" si="5"/>
        <v>0</v>
      </c>
      <c r="R65" s="118">
        <f t="shared" si="6"/>
        <v>0</v>
      </c>
      <c r="S65" s="104">
        <f t="shared" si="7"/>
        <v>1</v>
      </c>
      <c r="T65" s="104">
        <f t="shared" si="8"/>
        <v>0</v>
      </c>
      <c r="U65" s="60">
        <v>4</v>
      </c>
    </row>
    <row r="66" spans="1:21">
      <c r="A66" s="60" t="s">
        <v>98</v>
      </c>
      <c r="B66" s="106" t="s">
        <v>174</v>
      </c>
      <c r="C66" s="60">
        <v>164336</v>
      </c>
      <c r="D66" s="60">
        <v>1</v>
      </c>
      <c r="E66" s="60">
        <v>1</v>
      </c>
      <c r="F66" s="60">
        <v>0</v>
      </c>
      <c r="G66" s="60">
        <v>0</v>
      </c>
      <c r="H66" s="60">
        <v>0</v>
      </c>
      <c r="I66" s="60">
        <v>1</v>
      </c>
      <c r="J66" s="60">
        <v>0</v>
      </c>
      <c r="K66" s="60">
        <v>1</v>
      </c>
      <c r="L66" s="60">
        <v>1</v>
      </c>
      <c r="M66" s="61">
        <f t="shared" si="1"/>
        <v>0.60850939538506477</v>
      </c>
      <c r="N66" s="61">
        <f t="shared" si="2"/>
        <v>6.0850939538506475E-2</v>
      </c>
      <c r="O66" s="118">
        <f t="shared" si="3"/>
        <v>1</v>
      </c>
      <c r="P66" s="118">
        <f t="shared" si="4"/>
        <v>0</v>
      </c>
      <c r="Q66" s="118">
        <f t="shared" si="5"/>
        <v>0</v>
      </c>
      <c r="R66" s="118">
        <f t="shared" si="6"/>
        <v>0</v>
      </c>
      <c r="S66" s="104">
        <f t="shared" si="7"/>
        <v>1</v>
      </c>
      <c r="T66" s="104">
        <f t="shared" si="8"/>
        <v>0</v>
      </c>
      <c r="U66" s="60">
        <v>3</v>
      </c>
    </row>
    <row r="67" spans="1:21">
      <c r="A67" s="60" t="s">
        <v>98</v>
      </c>
      <c r="B67" s="106" t="s">
        <v>157</v>
      </c>
      <c r="C67" s="60">
        <v>113551</v>
      </c>
      <c r="D67" s="60">
        <v>0</v>
      </c>
      <c r="E67" s="60">
        <v>0</v>
      </c>
      <c r="F67" s="60">
        <v>0</v>
      </c>
      <c r="G67" s="60">
        <v>0</v>
      </c>
      <c r="H67" s="60">
        <v>0</v>
      </c>
      <c r="I67" s="60">
        <v>2</v>
      </c>
      <c r="J67" s="60">
        <v>0</v>
      </c>
      <c r="K67" s="60">
        <v>2</v>
      </c>
      <c r="L67" s="60">
        <v>0</v>
      </c>
      <c r="M67" s="61">
        <f t="shared" si="1"/>
        <v>0</v>
      </c>
      <c r="N67" s="61">
        <f t="shared" si="2"/>
        <v>0</v>
      </c>
      <c r="O67" s="118" t="e">
        <f t="shared" si="3"/>
        <v>#DIV/0!</v>
      </c>
      <c r="P67" s="118" t="e">
        <f t="shared" si="4"/>
        <v>#DIV/0!</v>
      </c>
      <c r="Q67" s="118" t="e">
        <f t="shared" si="5"/>
        <v>#DIV/0!</v>
      </c>
      <c r="R67" s="118" t="e">
        <f t="shared" si="6"/>
        <v>#DIV/0!</v>
      </c>
      <c r="S67" s="104" t="e">
        <f t="shared" si="7"/>
        <v>#DIV/0!</v>
      </c>
      <c r="T67" s="104">
        <f t="shared" si="8"/>
        <v>0</v>
      </c>
      <c r="U67" s="60">
        <v>0</v>
      </c>
    </row>
    <row r="68" spans="1:21">
      <c r="A68" s="60" t="s">
        <v>98</v>
      </c>
      <c r="B68" s="106" t="s">
        <v>169</v>
      </c>
      <c r="C68" s="60">
        <v>238317</v>
      </c>
      <c r="D68" s="60">
        <v>4</v>
      </c>
      <c r="E68" s="60">
        <v>4</v>
      </c>
      <c r="F68" s="60">
        <v>0</v>
      </c>
      <c r="G68" s="60">
        <v>2</v>
      </c>
      <c r="H68" s="60">
        <v>2</v>
      </c>
      <c r="I68" s="60">
        <v>1</v>
      </c>
      <c r="J68" s="60">
        <v>0</v>
      </c>
      <c r="K68" s="60">
        <v>1</v>
      </c>
      <c r="L68" s="60">
        <v>3</v>
      </c>
      <c r="M68" s="61">
        <f t="shared" si="1"/>
        <v>1.6784367040538442</v>
      </c>
      <c r="N68" s="61">
        <f t="shared" si="2"/>
        <v>0.12588275280403832</v>
      </c>
      <c r="O68" s="118">
        <f t="shared" si="3"/>
        <v>1</v>
      </c>
      <c r="P68" s="118">
        <f t="shared" si="4"/>
        <v>0</v>
      </c>
      <c r="Q68" s="118">
        <f t="shared" si="5"/>
        <v>0.5</v>
      </c>
      <c r="R68" s="118">
        <f t="shared" si="6"/>
        <v>0.5</v>
      </c>
      <c r="S68" s="104">
        <f t="shared" si="7"/>
        <v>0.75</v>
      </c>
      <c r="T68" s="104">
        <f t="shared" si="8"/>
        <v>0.83921835202692208</v>
      </c>
      <c r="U68" s="60">
        <v>4</v>
      </c>
    </row>
    <row r="69" spans="1:21">
      <c r="A69" s="60" t="s">
        <v>98</v>
      </c>
      <c r="B69" s="106" t="s">
        <v>173</v>
      </c>
      <c r="C69" s="60">
        <v>175508</v>
      </c>
      <c r="D69" s="60">
        <v>1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1</v>
      </c>
      <c r="M69" s="61">
        <f t="shared" ref="M69:M132" si="9">D69/C69*100000</f>
        <v>0.56977459716935974</v>
      </c>
      <c r="N69" s="61">
        <f t="shared" ref="N69:N132" si="10">L69/C69*10000</f>
        <v>5.6977459716935977E-2</v>
      </c>
      <c r="O69" s="118">
        <f t="shared" ref="O69:O132" si="11">E69/$D69</f>
        <v>0</v>
      </c>
      <c r="P69" s="118">
        <f t="shared" ref="P69:P132" si="12">F69/$D69</f>
        <v>0</v>
      </c>
      <c r="Q69" s="118">
        <f t="shared" ref="Q69:Q132" si="13">G69/$D69</f>
        <v>0</v>
      </c>
      <c r="R69" s="118">
        <f t="shared" ref="R69:R132" si="14">H69/$D69</f>
        <v>0</v>
      </c>
      <c r="S69" s="104">
        <f t="shared" ref="S69:S132" si="15">L69/D69</f>
        <v>1</v>
      </c>
      <c r="T69" s="104">
        <f t="shared" ref="T69:T132" si="16">H69/C69*100000</f>
        <v>0</v>
      </c>
      <c r="U69" s="60">
        <v>5</v>
      </c>
    </row>
    <row r="70" spans="1:21">
      <c r="A70" s="60" t="s">
        <v>98</v>
      </c>
      <c r="B70" s="106" t="s">
        <v>171</v>
      </c>
      <c r="C70" s="60">
        <v>175553</v>
      </c>
      <c r="D70" s="60">
        <v>0</v>
      </c>
      <c r="E70" s="60">
        <v>0</v>
      </c>
      <c r="F70" s="60">
        <v>0</v>
      </c>
      <c r="G70" s="60">
        <v>0</v>
      </c>
      <c r="H70" s="60">
        <v>0</v>
      </c>
      <c r="I70" s="60">
        <v>1</v>
      </c>
      <c r="J70" s="60">
        <v>0</v>
      </c>
      <c r="K70" s="60">
        <v>1</v>
      </c>
      <c r="L70" s="60">
        <v>0</v>
      </c>
      <c r="M70" s="61">
        <f t="shared" si="9"/>
        <v>0</v>
      </c>
      <c r="N70" s="61">
        <f t="shared" si="10"/>
        <v>0</v>
      </c>
      <c r="O70" s="118" t="e">
        <f t="shared" si="11"/>
        <v>#DIV/0!</v>
      </c>
      <c r="P70" s="118" t="e">
        <f t="shared" si="12"/>
        <v>#DIV/0!</v>
      </c>
      <c r="Q70" s="118" t="e">
        <f t="shared" si="13"/>
        <v>#DIV/0!</v>
      </c>
      <c r="R70" s="118" t="e">
        <f t="shared" si="14"/>
        <v>#DIV/0!</v>
      </c>
      <c r="S70" s="104" t="e">
        <f t="shared" si="15"/>
        <v>#DIV/0!</v>
      </c>
      <c r="T70" s="104">
        <f t="shared" si="16"/>
        <v>0</v>
      </c>
      <c r="U70" s="60">
        <v>0</v>
      </c>
    </row>
    <row r="71" spans="1:21">
      <c r="A71" s="60" t="s">
        <v>98</v>
      </c>
      <c r="B71" s="106" t="s">
        <v>176</v>
      </c>
      <c r="C71" s="60">
        <v>63287</v>
      </c>
      <c r="D71" s="60">
        <v>0</v>
      </c>
      <c r="E71" s="60">
        <v>0</v>
      </c>
      <c r="F71" s="60">
        <v>0</v>
      </c>
      <c r="G71" s="60">
        <v>0</v>
      </c>
      <c r="H71" s="60">
        <v>0</v>
      </c>
      <c r="I71" s="60">
        <v>1</v>
      </c>
      <c r="J71" s="60">
        <v>0</v>
      </c>
      <c r="K71" s="60">
        <v>1</v>
      </c>
      <c r="L71" s="60">
        <v>0</v>
      </c>
      <c r="M71" s="61">
        <f t="shared" si="9"/>
        <v>0</v>
      </c>
      <c r="N71" s="61">
        <f t="shared" si="10"/>
        <v>0</v>
      </c>
      <c r="O71" s="118" t="e">
        <f t="shared" si="11"/>
        <v>#DIV/0!</v>
      </c>
      <c r="P71" s="118" t="e">
        <f t="shared" si="12"/>
        <v>#DIV/0!</v>
      </c>
      <c r="Q71" s="118" t="e">
        <f t="shared" si="13"/>
        <v>#DIV/0!</v>
      </c>
      <c r="R71" s="118" t="e">
        <f t="shared" si="14"/>
        <v>#DIV/0!</v>
      </c>
      <c r="S71" s="104" t="e">
        <f t="shared" si="15"/>
        <v>#DIV/0!</v>
      </c>
      <c r="T71" s="104">
        <f t="shared" si="16"/>
        <v>0</v>
      </c>
      <c r="U71" s="60">
        <v>0</v>
      </c>
    </row>
    <row r="72" spans="1:21">
      <c r="A72" s="60" t="s">
        <v>98</v>
      </c>
      <c r="B72" s="106" t="s">
        <v>161</v>
      </c>
      <c r="C72" s="60">
        <v>99950</v>
      </c>
      <c r="D72" s="60">
        <v>0</v>
      </c>
      <c r="E72" s="60">
        <v>0</v>
      </c>
      <c r="F72" s="60">
        <v>0</v>
      </c>
      <c r="G72" s="60">
        <v>0</v>
      </c>
      <c r="H72" s="60">
        <v>0</v>
      </c>
      <c r="I72" s="60">
        <v>0</v>
      </c>
      <c r="J72" s="60">
        <v>0</v>
      </c>
      <c r="K72" s="60">
        <v>0</v>
      </c>
      <c r="L72" s="60">
        <v>0</v>
      </c>
      <c r="M72" s="61">
        <f t="shared" si="9"/>
        <v>0</v>
      </c>
      <c r="N72" s="61">
        <f t="shared" si="10"/>
        <v>0</v>
      </c>
      <c r="O72" s="118" t="e">
        <f t="shared" si="11"/>
        <v>#DIV/0!</v>
      </c>
      <c r="P72" s="118" t="e">
        <f t="shared" si="12"/>
        <v>#DIV/0!</v>
      </c>
      <c r="Q72" s="118" t="e">
        <f t="shared" si="13"/>
        <v>#DIV/0!</v>
      </c>
      <c r="R72" s="118" t="e">
        <f t="shared" si="14"/>
        <v>#DIV/0!</v>
      </c>
      <c r="S72" s="104" t="e">
        <f t="shared" si="15"/>
        <v>#DIV/0!</v>
      </c>
      <c r="T72" s="104">
        <f t="shared" si="16"/>
        <v>0</v>
      </c>
      <c r="U72" s="60">
        <v>0</v>
      </c>
    </row>
    <row r="73" spans="1:21">
      <c r="A73" s="60" t="s">
        <v>98</v>
      </c>
      <c r="B73" s="106" t="s">
        <v>163</v>
      </c>
      <c r="C73" s="60">
        <v>187458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  <c r="I73" s="60">
        <v>4</v>
      </c>
      <c r="J73" s="60">
        <v>0</v>
      </c>
      <c r="K73" s="60">
        <v>4</v>
      </c>
      <c r="L73" s="60">
        <v>0</v>
      </c>
      <c r="M73" s="61">
        <f t="shared" si="9"/>
        <v>0</v>
      </c>
      <c r="N73" s="61">
        <f t="shared" si="10"/>
        <v>0</v>
      </c>
      <c r="O73" s="118" t="e">
        <f t="shared" si="11"/>
        <v>#DIV/0!</v>
      </c>
      <c r="P73" s="118" t="e">
        <f t="shared" si="12"/>
        <v>#DIV/0!</v>
      </c>
      <c r="Q73" s="118" t="e">
        <f t="shared" si="13"/>
        <v>#DIV/0!</v>
      </c>
      <c r="R73" s="118" t="e">
        <f t="shared" si="14"/>
        <v>#DIV/0!</v>
      </c>
      <c r="S73" s="104" t="e">
        <f t="shared" si="15"/>
        <v>#DIV/0!</v>
      </c>
      <c r="T73" s="104">
        <f t="shared" si="16"/>
        <v>0</v>
      </c>
      <c r="U73" s="60">
        <v>0</v>
      </c>
    </row>
    <row r="74" spans="1:21">
      <c r="A74" s="60" t="s">
        <v>98</v>
      </c>
      <c r="B74" s="106" t="s">
        <v>175</v>
      </c>
      <c r="C74" s="60">
        <v>162873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1</v>
      </c>
      <c r="J74" s="60">
        <v>0</v>
      </c>
      <c r="K74" s="60">
        <v>1</v>
      </c>
      <c r="L74" s="60">
        <v>0</v>
      </c>
      <c r="M74" s="61">
        <f t="shared" si="9"/>
        <v>0</v>
      </c>
      <c r="N74" s="61">
        <f t="shared" si="10"/>
        <v>0</v>
      </c>
      <c r="O74" s="118" t="e">
        <f t="shared" si="11"/>
        <v>#DIV/0!</v>
      </c>
      <c r="P74" s="118" t="e">
        <f t="shared" si="12"/>
        <v>#DIV/0!</v>
      </c>
      <c r="Q74" s="118" t="e">
        <f t="shared" si="13"/>
        <v>#DIV/0!</v>
      </c>
      <c r="R74" s="118" t="e">
        <f t="shared" si="14"/>
        <v>#DIV/0!</v>
      </c>
      <c r="S74" s="104" t="e">
        <f t="shared" si="15"/>
        <v>#DIV/0!</v>
      </c>
      <c r="T74" s="104">
        <f t="shared" si="16"/>
        <v>0</v>
      </c>
      <c r="U74" s="60">
        <v>0</v>
      </c>
    </row>
    <row r="75" spans="1:21">
      <c r="A75" s="60" t="s">
        <v>98</v>
      </c>
      <c r="B75" s="106" t="s">
        <v>177</v>
      </c>
      <c r="C75" s="60">
        <v>139770</v>
      </c>
      <c r="D75" s="60">
        <v>0</v>
      </c>
      <c r="E75" s="60">
        <v>0</v>
      </c>
      <c r="F75" s="60">
        <v>0</v>
      </c>
      <c r="G75" s="60">
        <v>0</v>
      </c>
      <c r="H75" s="60">
        <v>0</v>
      </c>
      <c r="I75" s="60">
        <v>1</v>
      </c>
      <c r="J75" s="60">
        <v>0</v>
      </c>
      <c r="K75" s="60">
        <v>1</v>
      </c>
      <c r="L75" s="60">
        <v>0</v>
      </c>
      <c r="M75" s="61">
        <f t="shared" si="9"/>
        <v>0</v>
      </c>
      <c r="N75" s="61">
        <f t="shared" si="10"/>
        <v>0</v>
      </c>
      <c r="O75" s="118" t="e">
        <f t="shared" si="11"/>
        <v>#DIV/0!</v>
      </c>
      <c r="P75" s="118" t="e">
        <f t="shared" si="12"/>
        <v>#DIV/0!</v>
      </c>
      <c r="Q75" s="118" t="e">
        <f t="shared" si="13"/>
        <v>#DIV/0!</v>
      </c>
      <c r="R75" s="118" t="e">
        <f t="shared" si="14"/>
        <v>#DIV/0!</v>
      </c>
      <c r="S75" s="104" t="e">
        <f t="shared" si="15"/>
        <v>#DIV/0!</v>
      </c>
      <c r="T75" s="104">
        <f t="shared" si="16"/>
        <v>0</v>
      </c>
      <c r="U75" s="60">
        <v>0</v>
      </c>
    </row>
    <row r="76" spans="1:21">
      <c r="A76" s="60" t="s">
        <v>98</v>
      </c>
      <c r="B76" s="106" t="s">
        <v>181</v>
      </c>
      <c r="C76" s="60">
        <v>41500</v>
      </c>
      <c r="D76" s="60">
        <v>0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1">
        <f t="shared" si="9"/>
        <v>0</v>
      </c>
      <c r="N76" s="61">
        <f t="shared" si="10"/>
        <v>0</v>
      </c>
      <c r="O76" s="118" t="e">
        <f t="shared" si="11"/>
        <v>#DIV/0!</v>
      </c>
      <c r="P76" s="118" t="e">
        <f t="shared" si="12"/>
        <v>#DIV/0!</v>
      </c>
      <c r="Q76" s="118" t="e">
        <f t="shared" si="13"/>
        <v>#DIV/0!</v>
      </c>
      <c r="R76" s="118" t="e">
        <f t="shared" si="14"/>
        <v>#DIV/0!</v>
      </c>
      <c r="S76" s="104" t="e">
        <f t="shared" si="15"/>
        <v>#DIV/0!</v>
      </c>
      <c r="T76" s="104">
        <f t="shared" si="16"/>
        <v>0</v>
      </c>
      <c r="U76" s="60">
        <v>0</v>
      </c>
    </row>
    <row r="77" spans="1:21">
      <c r="A77" s="60" t="s">
        <v>98</v>
      </c>
      <c r="B77" s="106" t="s">
        <v>182</v>
      </c>
      <c r="C77" s="60">
        <v>49011</v>
      </c>
      <c r="D77" s="60">
        <v>1</v>
      </c>
      <c r="E77" s="60">
        <v>1</v>
      </c>
      <c r="F77" s="60">
        <v>0</v>
      </c>
      <c r="G77" s="60">
        <v>0</v>
      </c>
      <c r="H77" s="60">
        <v>0</v>
      </c>
      <c r="I77" s="60">
        <v>1</v>
      </c>
      <c r="J77" s="60">
        <v>0</v>
      </c>
      <c r="K77" s="60">
        <v>1</v>
      </c>
      <c r="L77" s="60">
        <v>1</v>
      </c>
      <c r="M77" s="61">
        <f t="shared" si="9"/>
        <v>2.0403582869151822</v>
      </c>
      <c r="N77" s="61">
        <f t="shared" si="10"/>
        <v>0.20403582869151823</v>
      </c>
      <c r="O77" s="118">
        <f t="shared" si="11"/>
        <v>1</v>
      </c>
      <c r="P77" s="118">
        <f t="shared" si="12"/>
        <v>0</v>
      </c>
      <c r="Q77" s="118">
        <f t="shared" si="13"/>
        <v>0</v>
      </c>
      <c r="R77" s="118">
        <f t="shared" si="14"/>
        <v>0</v>
      </c>
      <c r="S77" s="104">
        <f t="shared" si="15"/>
        <v>1</v>
      </c>
      <c r="T77" s="104">
        <f t="shared" si="16"/>
        <v>0</v>
      </c>
      <c r="U77" s="60">
        <v>4</v>
      </c>
    </row>
    <row r="78" spans="1:21">
      <c r="A78" s="60" t="s">
        <v>98</v>
      </c>
      <c r="B78" s="106" t="s">
        <v>180</v>
      </c>
      <c r="C78" s="60">
        <v>84410</v>
      </c>
      <c r="D78" s="60">
        <v>0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0</v>
      </c>
      <c r="M78" s="61">
        <f t="shared" si="9"/>
        <v>0</v>
      </c>
      <c r="N78" s="61">
        <f t="shared" si="10"/>
        <v>0</v>
      </c>
      <c r="O78" s="118" t="e">
        <f t="shared" si="11"/>
        <v>#DIV/0!</v>
      </c>
      <c r="P78" s="118" t="e">
        <f t="shared" si="12"/>
        <v>#DIV/0!</v>
      </c>
      <c r="Q78" s="118" t="e">
        <f t="shared" si="13"/>
        <v>#DIV/0!</v>
      </c>
      <c r="R78" s="118" t="e">
        <f t="shared" si="14"/>
        <v>#DIV/0!</v>
      </c>
      <c r="S78" s="104" t="e">
        <f t="shared" si="15"/>
        <v>#DIV/0!</v>
      </c>
      <c r="T78" s="104">
        <f t="shared" si="16"/>
        <v>0</v>
      </c>
      <c r="U78" s="60">
        <v>0</v>
      </c>
    </row>
    <row r="79" spans="1:21">
      <c r="A79" s="60" t="s">
        <v>98</v>
      </c>
      <c r="B79" s="106" t="s">
        <v>170</v>
      </c>
      <c r="C79" s="60">
        <v>136665</v>
      </c>
      <c r="D79" s="60">
        <v>0</v>
      </c>
      <c r="E79" s="60">
        <v>0</v>
      </c>
      <c r="F79" s="60">
        <v>0</v>
      </c>
      <c r="G79" s="60">
        <v>0</v>
      </c>
      <c r="H79" s="60">
        <v>0</v>
      </c>
      <c r="I79" s="60">
        <v>1</v>
      </c>
      <c r="J79" s="60">
        <v>0</v>
      </c>
      <c r="K79" s="60">
        <v>1</v>
      </c>
      <c r="L79" s="60">
        <v>1</v>
      </c>
      <c r="M79" s="61">
        <f t="shared" si="9"/>
        <v>0</v>
      </c>
      <c r="N79" s="61">
        <f t="shared" si="10"/>
        <v>7.3171624044195666E-2</v>
      </c>
      <c r="O79" s="118" t="e">
        <f t="shared" si="11"/>
        <v>#DIV/0!</v>
      </c>
      <c r="P79" s="118" t="e">
        <f t="shared" si="12"/>
        <v>#DIV/0!</v>
      </c>
      <c r="Q79" s="118" t="e">
        <f t="shared" si="13"/>
        <v>#DIV/0!</v>
      </c>
      <c r="R79" s="118" t="e">
        <f t="shared" si="14"/>
        <v>#DIV/0!</v>
      </c>
      <c r="S79" s="104" t="e">
        <f t="shared" si="15"/>
        <v>#DIV/0!</v>
      </c>
      <c r="T79" s="104">
        <f t="shared" si="16"/>
        <v>0</v>
      </c>
      <c r="U79" s="60">
        <v>0</v>
      </c>
    </row>
    <row r="80" spans="1:21">
      <c r="A80" s="60" t="s">
        <v>98</v>
      </c>
      <c r="B80" s="106" t="s">
        <v>178</v>
      </c>
      <c r="C80" s="60">
        <v>78974</v>
      </c>
      <c r="D80" s="60">
        <v>0</v>
      </c>
      <c r="E80" s="60">
        <v>0</v>
      </c>
      <c r="F80" s="60">
        <v>0</v>
      </c>
      <c r="G80" s="60">
        <v>0</v>
      </c>
      <c r="H80" s="60">
        <v>0</v>
      </c>
      <c r="I80" s="60">
        <v>2</v>
      </c>
      <c r="J80" s="60">
        <v>0</v>
      </c>
      <c r="K80" s="60">
        <v>2</v>
      </c>
      <c r="L80" s="60">
        <v>0</v>
      </c>
      <c r="M80" s="61">
        <f t="shared" si="9"/>
        <v>0</v>
      </c>
      <c r="N80" s="61">
        <f t="shared" si="10"/>
        <v>0</v>
      </c>
      <c r="O80" s="118" t="e">
        <f t="shared" si="11"/>
        <v>#DIV/0!</v>
      </c>
      <c r="P80" s="118" t="e">
        <f t="shared" si="12"/>
        <v>#DIV/0!</v>
      </c>
      <c r="Q80" s="118" t="e">
        <f t="shared" si="13"/>
        <v>#DIV/0!</v>
      </c>
      <c r="R80" s="118" t="e">
        <f t="shared" si="14"/>
        <v>#DIV/0!</v>
      </c>
      <c r="S80" s="104" t="e">
        <f t="shared" si="15"/>
        <v>#DIV/0!</v>
      </c>
      <c r="T80" s="104">
        <f t="shared" si="16"/>
        <v>0</v>
      </c>
      <c r="U80" s="60">
        <v>0</v>
      </c>
    </row>
    <row r="81" spans="1:21">
      <c r="A81" s="60" t="s">
        <v>98</v>
      </c>
      <c r="B81" s="106" t="s">
        <v>179</v>
      </c>
      <c r="C81" s="60">
        <v>221921</v>
      </c>
      <c r="D81" s="60">
        <v>1</v>
      </c>
      <c r="E81" s="60">
        <v>1</v>
      </c>
      <c r="F81" s="60">
        <v>0</v>
      </c>
      <c r="G81" s="60">
        <v>0</v>
      </c>
      <c r="H81" s="60">
        <v>0</v>
      </c>
      <c r="I81" s="60">
        <v>1</v>
      </c>
      <c r="J81" s="60">
        <v>0</v>
      </c>
      <c r="K81" s="60">
        <v>1</v>
      </c>
      <c r="L81" s="60">
        <v>1</v>
      </c>
      <c r="M81" s="61">
        <f t="shared" si="9"/>
        <v>0.45061080294338979</v>
      </c>
      <c r="N81" s="61">
        <f t="shared" si="10"/>
        <v>4.506108029433898E-2</v>
      </c>
      <c r="O81" s="118">
        <f t="shared" si="11"/>
        <v>1</v>
      </c>
      <c r="P81" s="118">
        <f t="shared" si="12"/>
        <v>0</v>
      </c>
      <c r="Q81" s="118">
        <f t="shared" si="13"/>
        <v>0</v>
      </c>
      <c r="R81" s="118">
        <f t="shared" si="14"/>
        <v>0</v>
      </c>
      <c r="S81" s="104">
        <f t="shared" si="15"/>
        <v>1</v>
      </c>
      <c r="T81" s="104">
        <f t="shared" si="16"/>
        <v>0</v>
      </c>
      <c r="U81" s="60">
        <v>3</v>
      </c>
    </row>
    <row r="82" spans="1:21">
      <c r="A82" s="60" t="s">
        <v>91</v>
      </c>
      <c r="B82" s="106" t="s">
        <v>194</v>
      </c>
      <c r="C82" s="60">
        <v>243300</v>
      </c>
      <c r="D82" s="60">
        <v>0</v>
      </c>
      <c r="E82" s="60">
        <v>0</v>
      </c>
      <c r="F82" s="60">
        <v>0</v>
      </c>
      <c r="G82" s="60">
        <v>0</v>
      </c>
      <c r="H82" s="60">
        <v>0</v>
      </c>
      <c r="I82" s="60">
        <v>0</v>
      </c>
      <c r="J82" s="60">
        <v>0</v>
      </c>
      <c r="K82" s="60">
        <v>0</v>
      </c>
      <c r="L82" s="60">
        <v>0</v>
      </c>
      <c r="M82" s="61">
        <f t="shared" si="9"/>
        <v>0</v>
      </c>
      <c r="N82" s="61">
        <f t="shared" si="10"/>
        <v>0</v>
      </c>
      <c r="O82" s="118" t="e">
        <f t="shared" si="11"/>
        <v>#DIV/0!</v>
      </c>
      <c r="P82" s="118" t="e">
        <f t="shared" si="12"/>
        <v>#DIV/0!</v>
      </c>
      <c r="Q82" s="118" t="e">
        <f t="shared" si="13"/>
        <v>#DIV/0!</v>
      </c>
      <c r="R82" s="118" t="e">
        <f t="shared" si="14"/>
        <v>#DIV/0!</v>
      </c>
      <c r="S82" s="104" t="e">
        <f t="shared" si="15"/>
        <v>#DIV/0!</v>
      </c>
      <c r="T82" s="104">
        <f t="shared" si="16"/>
        <v>0</v>
      </c>
      <c r="U82" s="60">
        <v>0</v>
      </c>
    </row>
    <row r="83" spans="1:21">
      <c r="A83" s="60" t="s">
        <v>91</v>
      </c>
      <c r="B83" s="106" t="s">
        <v>195</v>
      </c>
      <c r="C83" s="60">
        <v>260383</v>
      </c>
      <c r="D83" s="60">
        <v>0</v>
      </c>
      <c r="E83" s="60">
        <v>0</v>
      </c>
      <c r="F83" s="60">
        <v>0</v>
      </c>
      <c r="G83" s="60">
        <v>0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 s="61">
        <f t="shared" si="9"/>
        <v>0</v>
      </c>
      <c r="N83" s="61">
        <f t="shared" si="10"/>
        <v>0</v>
      </c>
      <c r="O83" s="118" t="e">
        <f t="shared" si="11"/>
        <v>#DIV/0!</v>
      </c>
      <c r="P83" s="118" t="e">
        <f t="shared" si="12"/>
        <v>#DIV/0!</v>
      </c>
      <c r="Q83" s="118" t="e">
        <f t="shared" si="13"/>
        <v>#DIV/0!</v>
      </c>
      <c r="R83" s="118" t="e">
        <f t="shared" si="14"/>
        <v>#DIV/0!</v>
      </c>
      <c r="S83" s="104" t="e">
        <f t="shared" si="15"/>
        <v>#DIV/0!</v>
      </c>
      <c r="T83" s="104">
        <f t="shared" si="16"/>
        <v>0</v>
      </c>
      <c r="U83" s="60">
        <v>0</v>
      </c>
    </row>
    <row r="84" spans="1:21">
      <c r="A84" s="60" t="s">
        <v>91</v>
      </c>
      <c r="B84" s="106" t="s">
        <v>193</v>
      </c>
      <c r="C84" s="60">
        <v>402620</v>
      </c>
      <c r="D84" s="60">
        <v>1</v>
      </c>
      <c r="E84" s="60">
        <v>1</v>
      </c>
      <c r="F84" s="60">
        <v>0</v>
      </c>
      <c r="G84" s="60">
        <v>0</v>
      </c>
      <c r="H84" s="60">
        <v>0</v>
      </c>
      <c r="I84" s="60">
        <v>2</v>
      </c>
      <c r="J84" s="60">
        <v>0</v>
      </c>
      <c r="K84" s="60">
        <v>2</v>
      </c>
      <c r="L84" s="60">
        <v>1</v>
      </c>
      <c r="M84" s="61">
        <f t="shared" si="9"/>
        <v>0.24837315582931796</v>
      </c>
      <c r="N84" s="61">
        <f t="shared" si="10"/>
        <v>2.4837315582931795E-2</v>
      </c>
      <c r="O84" s="118">
        <f t="shared" si="11"/>
        <v>1</v>
      </c>
      <c r="P84" s="118">
        <f t="shared" si="12"/>
        <v>0</v>
      </c>
      <c r="Q84" s="118">
        <f t="shared" si="13"/>
        <v>0</v>
      </c>
      <c r="R84" s="118">
        <f t="shared" si="14"/>
        <v>0</v>
      </c>
      <c r="S84" s="104">
        <f t="shared" si="15"/>
        <v>1</v>
      </c>
      <c r="T84" s="104">
        <f t="shared" si="16"/>
        <v>0</v>
      </c>
      <c r="U84" s="60">
        <v>3</v>
      </c>
    </row>
    <row r="85" spans="1:21">
      <c r="A85" s="60" t="s">
        <v>91</v>
      </c>
      <c r="B85" s="106" t="s">
        <v>191</v>
      </c>
      <c r="C85" s="60">
        <v>62991</v>
      </c>
      <c r="D85" s="60">
        <v>0</v>
      </c>
      <c r="E85" s="60">
        <v>0</v>
      </c>
      <c r="F85" s="60">
        <v>0</v>
      </c>
      <c r="G85" s="60">
        <v>0</v>
      </c>
      <c r="H85" s="60">
        <v>0</v>
      </c>
      <c r="I85" s="60">
        <v>0</v>
      </c>
      <c r="J85" s="60">
        <v>0</v>
      </c>
      <c r="K85" s="60">
        <v>0</v>
      </c>
      <c r="L85" s="60">
        <v>0</v>
      </c>
      <c r="M85" s="61">
        <f t="shared" si="9"/>
        <v>0</v>
      </c>
      <c r="N85" s="61">
        <f t="shared" si="10"/>
        <v>0</v>
      </c>
      <c r="O85" s="118" t="e">
        <f t="shared" si="11"/>
        <v>#DIV/0!</v>
      </c>
      <c r="P85" s="118" t="e">
        <f t="shared" si="12"/>
        <v>#DIV/0!</v>
      </c>
      <c r="Q85" s="118" t="e">
        <f t="shared" si="13"/>
        <v>#DIV/0!</v>
      </c>
      <c r="R85" s="118" t="e">
        <f t="shared" si="14"/>
        <v>#DIV/0!</v>
      </c>
      <c r="S85" s="104" t="e">
        <f t="shared" si="15"/>
        <v>#DIV/0!</v>
      </c>
      <c r="T85" s="104">
        <f t="shared" si="16"/>
        <v>0</v>
      </c>
      <c r="U85" s="60">
        <v>0</v>
      </c>
    </row>
    <row r="86" spans="1:21">
      <c r="A86" s="60" t="s">
        <v>91</v>
      </c>
      <c r="B86" s="106" t="s">
        <v>200</v>
      </c>
      <c r="C86" s="60">
        <v>149260</v>
      </c>
      <c r="D86" s="60">
        <v>4</v>
      </c>
      <c r="E86" s="60">
        <v>4</v>
      </c>
      <c r="F86" s="60">
        <v>0</v>
      </c>
      <c r="G86" s="60">
        <v>1</v>
      </c>
      <c r="H86" s="60">
        <v>0</v>
      </c>
      <c r="I86" s="60">
        <v>0</v>
      </c>
      <c r="J86" s="60">
        <v>0</v>
      </c>
      <c r="K86" s="60">
        <v>0</v>
      </c>
      <c r="L86" s="60">
        <v>4</v>
      </c>
      <c r="M86" s="61">
        <f t="shared" si="9"/>
        <v>2.6798874447273215</v>
      </c>
      <c r="N86" s="61">
        <f t="shared" si="10"/>
        <v>0.26798874447273213</v>
      </c>
      <c r="O86" s="118">
        <f t="shared" si="11"/>
        <v>1</v>
      </c>
      <c r="P86" s="118">
        <f t="shared" si="12"/>
        <v>0</v>
      </c>
      <c r="Q86" s="118">
        <f t="shared" si="13"/>
        <v>0.25</v>
      </c>
      <c r="R86" s="118">
        <f t="shared" si="14"/>
        <v>0</v>
      </c>
      <c r="S86" s="104">
        <f t="shared" si="15"/>
        <v>1</v>
      </c>
      <c r="T86" s="104">
        <f t="shared" si="16"/>
        <v>0</v>
      </c>
      <c r="U86" s="60">
        <v>5</v>
      </c>
    </row>
    <row r="87" spans="1:21">
      <c r="A87" s="60" t="s">
        <v>91</v>
      </c>
      <c r="B87" s="106" t="s">
        <v>196</v>
      </c>
      <c r="C87" s="60">
        <v>322392</v>
      </c>
      <c r="D87" s="60">
        <v>14</v>
      </c>
      <c r="E87" s="60">
        <v>13</v>
      </c>
      <c r="F87" s="60">
        <v>0</v>
      </c>
      <c r="G87" s="60">
        <v>2</v>
      </c>
      <c r="H87" s="60">
        <v>0</v>
      </c>
      <c r="I87" s="60">
        <v>39</v>
      </c>
      <c r="J87" s="60">
        <v>6</v>
      </c>
      <c r="K87" s="60">
        <v>45</v>
      </c>
      <c r="L87" s="60">
        <v>11</v>
      </c>
      <c r="M87" s="61">
        <f t="shared" si="9"/>
        <v>4.3425395171096062</v>
      </c>
      <c r="N87" s="61">
        <f t="shared" si="10"/>
        <v>0.34119953348718329</v>
      </c>
      <c r="O87" s="118">
        <f t="shared" si="11"/>
        <v>0.9285714285714286</v>
      </c>
      <c r="P87" s="118">
        <f t="shared" si="12"/>
        <v>0</v>
      </c>
      <c r="Q87" s="118">
        <f t="shared" si="13"/>
        <v>0.14285714285714285</v>
      </c>
      <c r="R87" s="118">
        <f t="shared" si="14"/>
        <v>0</v>
      </c>
      <c r="S87" s="104">
        <f t="shared" si="15"/>
        <v>0.7857142857142857</v>
      </c>
      <c r="T87" s="104">
        <f t="shared" si="16"/>
        <v>0</v>
      </c>
      <c r="U87" s="60">
        <v>5</v>
      </c>
    </row>
    <row r="88" spans="1:21">
      <c r="A88" s="60" t="s">
        <v>91</v>
      </c>
      <c r="B88" s="106" t="s">
        <v>190</v>
      </c>
      <c r="C88" s="60">
        <v>144995</v>
      </c>
      <c r="D88" s="60">
        <v>0</v>
      </c>
      <c r="E88" s="60">
        <v>0</v>
      </c>
      <c r="F88" s="60">
        <v>0</v>
      </c>
      <c r="G88" s="60">
        <v>0</v>
      </c>
      <c r="H88" s="60">
        <v>0</v>
      </c>
      <c r="I88" s="60">
        <v>0</v>
      </c>
      <c r="J88" s="60">
        <v>0</v>
      </c>
      <c r="K88" s="60">
        <v>0</v>
      </c>
      <c r="L88" s="60">
        <v>0</v>
      </c>
      <c r="M88" s="61">
        <f t="shared" si="9"/>
        <v>0</v>
      </c>
      <c r="N88" s="61">
        <f t="shared" si="10"/>
        <v>0</v>
      </c>
      <c r="O88" s="118" t="e">
        <f t="shared" si="11"/>
        <v>#DIV/0!</v>
      </c>
      <c r="P88" s="118" t="e">
        <f t="shared" si="12"/>
        <v>#DIV/0!</v>
      </c>
      <c r="Q88" s="118" t="e">
        <f t="shared" si="13"/>
        <v>#DIV/0!</v>
      </c>
      <c r="R88" s="118" t="e">
        <f t="shared" si="14"/>
        <v>#DIV/0!</v>
      </c>
      <c r="S88" s="104" t="e">
        <f t="shared" si="15"/>
        <v>#DIV/0!</v>
      </c>
      <c r="T88" s="104">
        <f t="shared" si="16"/>
        <v>0</v>
      </c>
      <c r="U88" s="60">
        <v>0</v>
      </c>
    </row>
    <row r="89" spans="1:21">
      <c r="A89" s="60" t="s">
        <v>91</v>
      </c>
      <c r="B89" s="108" t="s">
        <v>188</v>
      </c>
      <c r="C89" s="60">
        <v>70485</v>
      </c>
      <c r="D89" s="60">
        <v>0</v>
      </c>
      <c r="E89" s="60">
        <v>0</v>
      </c>
      <c r="F89" s="60">
        <v>0</v>
      </c>
      <c r="G89" s="60">
        <v>0</v>
      </c>
      <c r="H89" s="60">
        <v>0</v>
      </c>
      <c r="I89" s="60">
        <v>0</v>
      </c>
      <c r="J89" s="60">
        <v>0</v>
      </c>
      <c r="K89" s="60">
        <v>0</v>
      </c>
      <c r="L89" s="60">
        <v>0</v>
      </c>
      <c r="M89" s="61">
        <f t="shared" si="9"/>
        <v>0</v>
      </c>
      <c r="N89" s="61">
        <f t="shared" si="10"/>
        <v>0</v>
      </c>
      <c r="O89" s="118" t="e">
        <f t="shared" si="11"/>
        <v>#DIV/0!</v>
      </c>
      <c r="P89" s="118" t="e">
        <f t="shared" si="12"/>
        <v>#DIV/0!</v>
      </c>
      <c r="Q89" s="118" t="e">
        <f t="shared" si="13"/>
        <v>#DIV/0!</v>
      </c>
      <c r="R89" s="118" t="e">
        <f t="shared" si="14"/>
        <v>#DIV/0!</v>
      </c>
      <c r="S89" s="104" t="e">
        <f t="shared" si="15"/>
        <v>#DIV/0!</v>
      </c>
      <c r="T89" s="104">
        <f t="shared" si="16"/>
        <v>0</v>
      </c>
      <c r="U89" s="60">
        <v>0</v>
      </c>
    </row>
    <row r="90" spans="1:21">
      <c r="A90" s="60" t="s">
        <v>91</v>
      </c>
      <c r="B90" s="106" t="s">
        <v>202</v>
      </c>
      <c r="C90" s="60">
        <v>70485</v>
      </c>
      <c r="D90" s="60">
        <v>0</v>
      </c>
      <c r="E90" s="60">
        <v>0</v>
      </c>
      <c r="F90" s="60">
        <v>0</v>
      </c>
      <c r="G90" s="60">
        <v>0</v>
      </c>
      <c r="H90" s="60">
        <v>0</v>
      </c>
      <c r="I90" s="60">
        <v>0</v>
      </c>
      <c r="J90" s="60">
        <v>0</v>
      </c>
      <c r="K90" s="60">
        <v>0</v>
      </c>
      <c r="L90" s="60">
        <v>0</v>
      </c>
      <c r="M90" s="61">
        <f t="shared" si="9"/>
        <v>0</v>
      </c>
      <c r="N90" s="61">
        <f t="shared" si="10"/>
        <v>0</v>
      </c>
      <c r="O90" s="118" t="e">
        <f t="shared" si="11"/>
        <v>#DIV/0!</v>
      </c>
      <c r="P90" s="118" t="e">
        <f t="shared" si="12"/>
        <v>#DIV/0!</v>
      </c>
      <c r="Q90" s="118" t="e">
        <f t="shared" si="13"/>
        <v>#DIV/0!</v>
      </c>
      <c r="R90" s="118" t="e">
        <f t="shared" si="14"/>
        <v>#DIV/0!</v>
      </c>
      <c r="S90" s="104" t="e">
        <f t="shared" si="15"/>
        <v>#DIV/0!</v>
      </c>
      <c r="T90" s="104">
        <f t="shared" si="16"/>
        <v>0</v>
      </c>
      <c r="U90" s="60">
        <v>0</v>
      </c>
    </row>
    <row r="91" spans="1:21">
      <c r="A91" s="60" t="s">
        <v>91</v>
      </c>
      <c r="B91" s="106" t="s">
        <v>202</v>
      </c>
      <c r="C91" s="60">
        <v>70485</v>
      </c>
      <c r="D91" s="60">
        <v>0</v>
      </c>
      <c r="E91" s="60">
        <v>0</v>
      </c>
      <c r="F91" s="60">
        <v>0</v>
      </c>
      <c r="G91" s="60">
        <v>0</v>
      </c>
      <c r="H91" s="60">
        <v>0</v>
      </c>
      <c r="I91" s="60">
        <v>0</v>
      </c>
      <c r="J91" s="60">
        <v>0</v>
      </c>
      <c r="K91" s="60">
        <v>0</v>
      </c>
      <c r="L91" s="60">
        <v>0</v>
      </c>
      <c r="M91" s="61">
        <f t="shared" si="9"/>
        <v>0</v>
      </c>
      <c r="N91" s="61">
        <f t="shared" si="10"/>
        <v>0</v>
      </c>
      <c r="O91" s="118" t="e">
        <f t="shared" si="11"/>
        <v>#DIV/0!</v>
      </c>
      <c r="P91" s="118" t="e">
        <f t="shared" si="12"/>
        <v>#DIV/0!</v>
      </c>
      <c r="Q91" s="118" t="e">
        <f t="shared" si="13"/>
        <v>#DIV/0!</v>
      </c>
      <c r="R91" s="118" t="e">
        <f t="shared" si="14"/>
        <v>#DIV/0!</v>
      </c>
      <c r="S91" s="104" t="e">
        <f t="shared" si="15"/>
        <v>#DIV/0!</v>
      </c>
      <c r="T91" s="104">
        <f t="shared" si="16"/>
        <v>0</v>
      </c>
      <c r="U91" s="60">
        <v>0</v>
      </c>
    </row>
    <row r="92" spans="1:21">
      <c r="A92" s="60" t="s">
        <v>91</v>
      </c>
      <c r="B92" s="106" t="s">
        <v>202</v>
      </c>
      <c r="C92" s="60">
        <v>70485</v>
      </c>
      <c r="D92" s="60">
        <v>0</v>
      </c>
      <c r="E92" s="60">
        <v>0</v>
      </c>
      <c r="F92" s="60">
        <v>0</v>
      </c>
      <c r="G92" s="60">
        <v>0</v>
      </c>
      <c r="H92" s="60">
        <v>0</v>
      </c>
      <c r="I92" s="60">
        <v>0</v>
      </c>
      <c r="J92" s="60">
        <v>0</v>
      </c>
      <c r="K92" s="60">
        <v>0</v>
      </c>
      <c r="L92" s="60">
        <v>0</v>
      </c>
      <c r="M92" s="61">
        <f t="shared" si="9"/>
        <v>0</v>
      </c>
      <c r="N92" s="61">
        <f t="shared" si="10"/>
        <v>0</v>
      </c>
      <c r="O92" s="118" t="e">
        <f t="shared" si="11"/>
        <v>#DIV/0!</v>
      </c>
      <c r="P92" s="118" t="e">
        <f t="shared" si="12"/>
        <v>#DIV/0!</v>
      </c>
      <c r="Q92" s="118" t="e">
        <f t="shared" si="13"/>
        <v>#DIV/0!</v>
      </c>
      <c r="R92" s="118" t="e">
        <f t="shared" si="14"/>
        <v>#DIV/0!</v>
      </c>
      <c r="S92" s="104" t="e">
        <f t="shared" si="15"/>
        <v>#DIV/0!</v>
      </c>
      <c r="T92" s="104">
        <f t="shared" si="16"/>
        <v>0</v>
      </c>
      <c r="U92" s="60">
        <v>0</v>
      </c>
    </row>
    <row r="93" spans="1:21">
      <c r="A93" s="60" t="s">
        <v>91</v>
      </c>
      <c r="B93" s="106" t="s">
        <v>202</v>
      </c>
      <c r="C93" s="60">
        <v>70485</v>
      </c>
      <c r="D93" s="60">
        <v>0</v>
      </c>
      <c r="E93" s="60">
        <v>0</v>
      </c>
      <c r="F93" s="60">
        <v>0</v>
      </c>
      <c r="G93" s="60">
        <v>0</v>
      </c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1">
        <f t="shared" si="9"/>
        <v>0</v>
      </c>
      <c r="N93" s="61">
        <f t="shared" si="10"/>
        <v>0</v>
      </c>
      <c r="O93" s="118" t="e">
        <f t="shared" si="11"/>
        <v>#DIV/0!</v>
      </c>
      <c r="P93" s="118" t="e">
        <f t="shared" si="12"/>
        <v>#DIV/0!</v>
      </c>
      <c r="Q93" s="118" t="e">
        <f t="shared" si="13"/>
        <v>#DIV/0!</v>
      </c>
      <c r="R93" s="118" t="e">
        <f t="shared" si="14"/>
        <v>#DIV/0!</v>
      </c>
      <c r="S93" s="104" t="e">
        <f t="shared" si="15"/>
        <v>#DIV/0!</v>
      </c>
      <c r="T93" s="104">
        <f t="shared" si="16"/>
        <v>0</v>
      </c>
      <c r="U93" s="60">
        <v>0</v>
      </c>
    </row>
    <row r="94" spans="1:21">
      <c r="A94" s="60" t="s">
        <v>91</v>
      </c>
      <c r="B94" s="106" t="s">
        <v>202</v>
      </c>
      <c r="C94" s="60">
        <v>70485</v>
      </c>
      <c r="D94" s="60">
        <v>0</v>
      </c>
      <c r="E94" s="60">
        <v>0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  <c r="M94" s="61">
        <f t="shared" si="9"/>
        <v>0</v>
      </c>
      <c r="N94" s="61">
        <f t="shared" si="10"/>
        <v>0</v>
      </c>
      <c r="O94" s="118" t="e">
        <f t="shared" si="11"/>
        <v>#DIV/0!</v>
      </c>
      <c r="P94" s="118" t="e">
        <f t="shared" si="12"/>
        <v>#DIV/0!</v>
      </c>
      <c r="Q94" s="118" t="e">
        <f t="shared" si="13"/>
        <v>#DIV/0!</v>
      </c>
      <c r="R94" s="118" t="e">
        <f t="shared" si="14"/>
        <v>#DIV/0!</v>
      </c>
      <c r="S94" s="104" t="e">
        <f t="shared" si="15"/>
        <v>#DIV/0!</v>
      </c>
      <c r="T94" s="104">
        <f t="shared" si="16"/>
        <v>0</v>
      </c>
      <c r="U94" s="60">
        <v>0</v>
      </c>
    </row>
    <row r="95" spans="1:21">
      <c r="A95" s="60" t="s">
        <v>91</v>
      </c>
      <c r="B95" s="106" t="s">
        <v>192</v>
      </c>
      <c r="C95" s="60">
        <v>67290</v>
      </c>
      <c r="D95" s="60">
        <v>0</v>
      </c>
      <c r="E95" s="60">
        <v>0</v>
      </c>
      <c r="F95" s="60">
        <v>0</v>
      </c>
      <c r="G95" s="60">
        <v>0</v>
      </c>
      <c r="H95" s="60">
        <v>0</v>
      </c>
      <c r="I95" s="60">
        <v>2</v>
      </c>
      <c r="J95" s="60">
        <v>0</v>
      </c>
      <c r="K95" s="60">
        <v>2</v>
      </c>
      <c r="L95" s="60">
        <v>0</v>
      </c>
      <c r="M95" s="61">
        <f t="shared" si="9"/>
        <v>0</v>
      </c>
      <c r="N95" s="61">
        <f t="shared" si="10"/>
        <v>0</v>
      </c>
      <c r="O95" s="118" t="e">
        <f t="shared" si="11"/>
        <v>#DIV/0!</v>
      </c>
      <c r="P95" s="118" t="e">
        <f t="shared" si="12"/>
        <v>#DIV/0!</v>
      </c>
      <c r="Q95" s="118" t="e">
        <f t="shared" si="13"/>
        <v>#DIV/0!</v>
      </c>
      <c r="R95" s="118" t="e">
        <f t="shared" si="14"/>
        <v>#DIV/0!</v>
      </c>
      <c r="S95" s="104" t="e">
        <f t="shared" si="15"/>
        <v>#DIV/0!</v>
      </c>
      <c r="T95" s="104">
        <f t="shared" si="16"/>
        <v>0</v>
      </c>
      <c r="U95" s="60">
        <v>0</v>
      </c>
    </row>
    <row r="96" spans="1:21">
      <c r="A96" s="60" t="s">
        <v>91</v>
      </c>
      <c r="B96" s="106" t="s">
        <v>189</v>
      </c>
      <c r="C96" s="60">
        <v>147065</v>
      </c>
      <c r="D96" s="60">
        <v>1</v>
      </c>
      <c r="E96" s="60">
        <v>1</v>
      </c>
      <c r="F96" s="60">
        <v>0</v>
      </c>
      <c r="G96" s="60">
        <v>0</v>
      </c>
      <c r="H96" s="60">
        <v>0</v>
      </c>
      <c r="I96" s="60">
        <v>2</v>
      </c>
      <c r="J96" s="60">
        <v>0</v>
      </c>
      <c r="K96" s="60">
        <v>2</v>
      </c>
      <c r="L96" s="60">
        <v>0</v>
      </c>
      <c r="M96" s="61">
        <f t="shared" si="9"/>
        <v>0.67997144119946962</v>
      </c>
      <c r="N96" s="61">
        <f t="shared" si="10"/>
        <v>0</v>
      </c>
      <c r="O96" s="118">
        <f t="shared" si="11"/>
        <v>1</v>
      </c>
      <c r="P96" s="118">
        <f t="shared" si="12"/>
        <v>0</v>
      </c>
      <c r="Q96" s="118">
        <f t="shared" si="13"/>
        <v>0</v>
      </c>
      <c r="R96" s="118">
        <f t="shared" si="14"/>
        <v>0</v>
      </c>
      <c r="S96" s="104">
        <f t="shared" si="15"/>
        <v>0</v>
      </c>
      <c r="T96" s="104">
        <f t="shared" si="16"/>
        <v>0</v>
      </c>
      <c r="U96" s="60">
        <v>2</v>
      </c>
    </row>
    <row r="97" spans="1:21">
      <c r="A97" s="60" t="s">
        <v>91</v>
      </c>
      <c r="B97" s="106" t="s">
        <v>184</v>
      </c>
      <c r="C97" s="60">
        <v>34211</v>
      </c>
      <c r="D97" s="60">
        <v>0</v>
      </c>
      <c r="E97" s="60">
        <v>0</v>
      </c>
      <c r="F97" s="60">
        <v>0</v>
      </c>
      <c r="G97" s="60">
        <v>0</v>
      </c>
      <c r="H97" s="60">
        <v>0</v>
      </c>
      <c r="I97" s="60">
        <v>0</v>
      </c>
      <c r="J97" s="60">
        <v>0</v>
      </c>
      <c r="K97" s="60">
        <v>0</v>
      </c>
      <c r="L97" s="60">
        <v>0</v>
      </c>
      <c r="M97" s="61">
        <f t="shared" si="9"/>
        <v>0</v>
      </c>
      <c r="N97" s="61">
        <f t="shared" si="10"/>
        <v>0</v>
      </c>
      <c r="O97" s="118" t="e">
        <f t="shared" si="11"/>
        <v>#DIV/0!</v>
      </c>
      <c r="P97" s="118" t="e">
        <f t="shared" si="12"/>
        <v>#DIV/0!</v>
      </c>
      <c r="Q97" s="118" t="e">
        <f t="shared" si="13"/>
        <v>#DIV/0!</v>
      </c>
      <c r="R97" s="118" t="e">
        <f t="shared" si="14"/>
        <v>#DIV/0!</v>
      </c>
      <c r="S97" s="104" t="e">
        <f t="shared" si="15"/>
        <v>#DIV/0!</v>
      </c>
      <c r="T97" s="104">
        <f t="shared" si="16"/>
        <v>0</v>
      </c>
      <c r="U97" s="60">
        <v>0</v>
      </c>
    </row>
    <row r="98" spans="1:21">
      <c r="A98" s="60" t="s">
        <v>91</v>
      </c>
      <c r="B98" s="106" t="s">
        <v>197</v>
      </c>
      <c r="C98" s="60">
        <v>229999</v>
      </c>
      <c r="D98" s="60">
        <v>0</v>
      </c>
      <c r="E98" s="60">
        <v>0</v>
      </c>
      <c r="F98" s="60">
        <v>0</v>
      </c>
      <c r="G98" s="60">
        <v>0</v>
      </c>
      <c r="H98" s="60">
        <v>0</v>
      </c>
      <c r="I98" s="60">
        <v>0</v>
      </c>
      <c r="J98" s="60">
        <v>0</v>
      </c>
      <c r="K98" s="60">
        <v>0</v>
      </c>
      <c r="L98" s="60">
        <v>0</v>
      </c>
      <c r="M98" s="61">
        <f t="shared" si="9"/>
        <v>0</v>
      </c>
      <c r="N98" s="61">
        <f t="shared" si="10"/>
        <v>0</v>
      </c>
      <c r="O98" s="118" t="e">
        <f t="shared" si="11"/>
        <v>#DIV/0!</v>
      </c>
      <c r="P98" s="118" t="e">
        <f t="shared" si="12"/>
        <v>#DIV/0!</v>
      </c>
      <c r="Q98" s="118" t="e">
        <f t="shared" si="13"/>
        <v>#DIV/0!</v>
      </c>
      <c r="R98" s="118" t="e">
        <f t="shared" si="14"/>
        <v>#DIV/0!</v>
      </c>
      <c r="S98" s="104" t="e">
        <f t="shared" si="15"/>
        <v>#DIV/0!</v>
      </c>
      <c r="T98" s="104">
        <f t="shared" si="16"/>
        <v>0</v>
      </c>
      <c r="U98" s="60">
        <v>0</v>
      </c>
    </row>
    <row r="99" spans="1:21">
      <c r="A99" s="60" t="s">
        <v>91</v>
      </c>
      <c r="B99" s="106" t="s">
        <v>185</v>
      </c>
      <c r="C99" s="60">
        <v>23336</v>
      </c>
      <c r="D99" s="60">
        <v>0</v>
      </c>
      <c r="E99" s="60">
        <v>0</v>
      </c>
      <c r="F99" s="60">
        <v>0</v>
      </c>
      <c r="G99" s="60">
        <v>0</v>
      </c>
      <c r="H99" s="60">
        <v>0</v>
      </c>
      <c r="I99" s="60">
        <v>3</v>
      </c>
      <c r="J99" s="60">
        <v>0</v>
      </c>
      <c r="K99" s="60">
        <v>3</v>
      </c>
      <c r="L99" s="60">
        <v>0</v>
      </c>
      <c r="M99" s="61">
        <f t="shared" si="9"/>
        <v>0</v>
      </c>
      <c r="N99" s="61">
        <f t="shared" si="10"/>
        <v>0</v>
      </c>
      <c r="O99" s="118" t="e">
        <f t="shared" si="11"/>
        <v>#DIV/0!</v>
      </c>
      <c r="P99" s="118" t="e">
        <f t="shared" si="12"/>
        <v>#DIV/0!</v>
      </c>
      <c r="Q99" s="118" t="e">
        <f t="shared" si="13"/>
        <v>#DIV/0!</v>
      </c>
      <c r="R99" s="118" t="e">
        <f t="shared" si="14"/>
        <v>#DIV/0!</v>
      </c>
      <c r="S99" s="104" t="e">
        <f t="shared" si="15"/>
        <v>#DIV/0!</v>
      </c>
      <c r="T99" s="104">
        <f t="shared" si="16"/>
        <v>0</v>
      </c>
      <c r="U99" s="60">
        <v>0</v>
      </c>
    </row>
    <row r="100" spans="1:21">
      <c r="A100" s="60" t="s">
        <v>91</v>
      </c>
      <c r="B100" s="106" t="s">
        <v>201</v>
      </c>
      <c r="C100" s="60">
        <v>30918</v>
      </c>
      <c r="D100" s="60">
        <v>0</v>
      </c>
      <c r="E100" s="60">
        <v>0</v>
      </c>
      <c r="F100" s="60">
        <v>0</v>
      </c>
      <c r="G100" s="60">
        <v>0</v>
      </c>
      <c r="H100" s="60">
        <v>0</v>
      </c>
      <c r="I100" s="60">
        <v>0</v>
      </c>
      <c r="J100" s="60">
        <v>0</v>
      </c>
      <c r="K100" s="60">
        <v>0</v>
      </c>
      <c r="L100" s="60">
        <v>0</v>
      </c>
      <c r="M100" s="61">
        <f t="shared" si="9"/>
        <v>0</v>
      </c>
      <c r="N100" s="61">
        <f t="shared" si="10"/>
        <v>0</v>
      </c>
      <c r="O100" s="118" t="e">
        <f t="shared" si="11"/>
        <v>#DIV/0!</v>
      </c>
      <c r="P100" s="118" t="e">
        <f t="shared" si="12"/>
        <v>#DIV/0!</v>
      </c>
      <c r="Q100" s="118" t="e">
        <f t="shared" si="13"/>
        <v>#DIV/0!</v>
      </c>
      <c r="R100" s="118" t="e">
        <f t="shared" si="14"/>
        <v>#DIV/0!</v>
      </c>
      <c r="S100" s="104" t="e">
        <f t="shared" si="15"/>
        <v>#DIV/0!</v>
      </c>
      <c r="T100" s="104">
        <f t="shared" si="16"/>
        <v>0</v>
      </c>
      <c r="U100" s="60">
        <v>0</v>
      </c>
    </row>
    <row r="101" spans="1:21">
      <c r="A101" s="60" t="s">
        <v>91</v>
      </c>
      <c r="B101" s="106" t="s">
        <v>187</v>
      </c>
      <c r="C101" s="60">
        <v>164327</v>
      </c>
      <c r="D101" s="60">
        <v>6</v>
      </c>
      <c r="E101" s="60">
        <v>4</v>
      </c>
      <c r="F101" s="60">
        <v>0</v>
      </c>
      <c r="G101" s="60">
        <v>2</v>
      </c>
      <c r="H101" s="60">
        <v>0</v>
      </c>
      <c r="I101" s="60">
        <v>2</v>
      </c>
      <c r="J101" s="60">
        <v>2</v>
      </c>
      <c r="K101" s="60">
        <v>4</v>
      </c>
      <c r="L101" s="60">
        <v>4</v>
      </c>
      <c r="M101" s="61">
        <f t="shared" si="9"/>
        <v>3.6512563364511004</v>
      </c>
      <c r="N101" s="61">
        <f t="shared" si="10"/>
        <v>0.24341708909674004</v>
      </c>
      <c r="O101" s="118">
        <f t="shared" si="11"/>
        <v>0.66666666666666663</v>
      </c>
      <c r="P101" s="118">
        <f t="shared" si="12"/>
        <v>0</v>
      </c>
      <c r="Q101" s="118">
        <f t="shared" si="13"/>
        <v>0.33333333333333331</v>
      </c>
      <c r="R101" s="118">
        <f t="shared" si="14"/>
        <v>0</v>
      </c>
      <c r="S101" s="104">
        <f t="shared" si="15"/>
        <v>0.66666666666666663</v>
      </c>
      <c r="T101" s="104">
        <f t="shared" si="16"/>
        <v>0</v>
      </c>
      <c r="U101" s="60">
        <v>5</v>
      </c>
    </row>
    <row r="102" spans="1:21">
      <c r="A102" s="60" t="s">
        <v>91</v>
      </c>
      <c r="B102" s="106" t="s">
        <v>198</v>
      </c>
      <c r="C102" s="60">
        <v>479663</v>
      </c>
      <c r="D102" s="60">
        <v>0</v>
      </c>
      <c r="E102" s="60">
        <v>0</v>
      </c>
      <c r="F102" s="60">
        <v>0</v>
      </c>
      <c r="G102" s="60">
        <v>0</v>
      </c>
      <c r="H102" s="60">
        <v>0</v>
      </c>
      <c r="I102" s="60">
        <v>0</v>
      </c>
      <c r="J102" s="60">
        <v>0</v>
      </c>
      <c r="K102" s="60">
        <v>0</v>
      </c>
      <c r="L102" s="60">
        <v>0</v>
      </c>
      <c r="M102" s="61">
        <f t="shared" si="9"/>
        <v>0</v>
      </c>
      <c r="N102" s="61">
        <f t="shared" si="10"/>
        <v>0</v>
      </c>
      <c r="O102" s="118" t="e">
        <f t="shared" si="11"/>
        <v>#DIV/0!</v>
      </c>
      <c r="P102" s="118" t="e">
        <f t="shared" si="12"/>
        <v>#DIV/0!</v>
      </c>
      <c r="Q102" s="118" t="e">
        <f t="shared" si="13"/>
        <v>#DIV/0!</v>
      </c>
      <c r="R102" s="118" t="e">
        <f t="shared" si="14"/>
        <v>#DIV/0!</v>
      </c>
      <c r="S102" s="104" t="e">
        <f t="shared" si="15"/>
        <v>#DIV/0!</v>
      </c>
      <c r="T102" s="104">
        <f t="shared" si="16"/>
        <v>0</v>
      </c>
      <c r="U102" s="60">
        <v>0</v>
      </c>
    </row>
    <row r="103" spans="1:21">
      <c r="A103" s="60" t="s">
        <v>91</v>
      </c>
      <c r="B103" s="106" t="s">
        <v>199</v>
      </c>
      <c r="C103" s="60">
        <v>13186</v>
      </c>
      <c r="D103" s="60">
        <v>0</v>
      </c>
      <c r="E103" s="60">
        <v>0</v>
      </c>
      <c r="F103" s="60">
        <v>0</v>
      </c>
      <c r="G103" s="60">
        <v>0</v>
      </c>
      <c r="H103" s="60">
        <v>0</v>
      </c>
      <c r="I103" s="60">
        <v>0</v>
      </c>
      <c r="J103" s="60">
        <v>0</v>
      </c>
      <c r="K103" s="60">
        <v>0</v>
      </c>
      <c r="L103" s="60">
        <v>0</v>
      </c>
      <c r="M103" s="61">
        <f t="shared" si="9"/>
        <v>0</v>
      </c>
      <c r="N103" s="61">
        <f t="shared" si="10"/>
        <v>0</v>
      </c>
      <c r="O103" s="118" t="e">
        <f t="shared" si="11"/>
        <v>#DIV/0!</v>
      </c>
      <c r="P103" s="118" t="e">
        <f t="shared" si="12"/>
        <v>#DIV/0!</v>
      </c>
      <c r="Q103" s="118" t="e">
        <f t="shared" si="13"/>
        <v>#DIV/0!</v>
      </c>
      <c r="R103" s="118" t="e">
        <f t="shared" si="14"/>
        <v>#DIV/0!</v>
      </c>
      <c r="S103" s="104" t="e">
        <f t="shared" si="15"/>
        <v>#DIV/0!</v>
      </c>
      <c r="T103" s="104">
        <f t="shared" si="16"/>
        <v>0</v>
      </c>
      <c r="U103" s="60">
        <v>0</v>
      </c>
    </row>
    <row r="104" spans="1:21">
      <c r="A104" s="60" t="s">
        <v>91</v>
      </c>
      <c r="B104" s="106" t="s">
        <v>186</v>
      </c>
      <c r="C104" s="60">
        <v>19375</v>
      </c>
      <c r="D104" s="60">
        <v>0</v>
      </c>
      <c r="E104" s="60">
        <v>0</v>
      </c>
      <c r="F104" s="60">
        <v>0</v>
      </c>
      <c r="G104" s="60">
        <v>0</v>
      </c>
      <c r="H104" s="60">
        <v>0</v>
      </c>
      <c r="I104" s="60">
        <v>0</v>
      </c>
      <c r="J104" s="60">
        <v>0</v>
      </c>
      <c r="K104" s="60">
        <v>0</v>
      </c>
      <c r="L104" s="60">
        <v>0</v>
      </c>
      <c r="M104" s="61">
        <f t="shared" si="9"/>
        <v>0</v>
      </c>
      <c r="N104" s="61">
        <f t="shared" si="10"/>
        <v>0</v>
      </c>
      <c r="O104" s="118" t="e">
        <f t="shared" si="11"/>
        <v>#DIV/0!</v>
      </c>
      <c r="P104" s="118" t="e">
        <f t="shared" si="12"/>
        <v>#DIV/0!</v>
      </c>
      <c r="Q104" s="118" t="e">
        <f t="shared" si="13"/>
        <v>#DIV/0!</v>
      </c>
      <c r="R104" s="118" t="e">
        <f t="shared" si="14"/>
        <v>#DIV/0!</v>
      </c>
      <c r="S104" s="104" t="e">
        <f t="shared" si="15"/>
        <v>#DIV/0!</v>
      </c>
      <c r="T104" s="104">
        <f t="shared" si="16"/>
        <v>0</v>
      </c>
      <c r="U104" s="60">
        <v>0</v>
      </c>
    </row>
    <row r="105" spans="1:21">
      <c r="A105" s="60" t="s">
        <v>90</v>
      </c>
      <c r="B105" s="106" t="s">
        <v>208</v>
      </c>
      <c r="C105" s="60">
        <v>119570</v>
      </c>
      <c r="D105" s="60">
        <v>11</v>
      </c>
      <c r="E105" s="60">
        <v>11</v>
      </c>
      <c r="F105" s="60">
        <v>0</v>
      </c>
      <c r="G105" s="60">
        <v>0</v>
      </c>
      <c r="H105" s="60">
        <v>0</v>
      </c>
      <c r="I105" s="60">
        <v>6</v>
      </c>
      <c r="J105" s="60">
        <v>0</v>
      </c>
      <c r="K105" s="60">
        <v>6</v>
      </c>
      <c r="L105" s="60">
        <v>13</v>
      </c>
      <c r="M105" s="61">
        <f t="shared" si="9"/>
        <v>9.1996320147194108</v>
      </c>
      <c r="N105" s="61">
        <f t="shared" si="10"/>
        <v>1.0872292381032032</v>
      </c>
      <c r="O105" s="118">
        <f t="shared" si="11"/>
        <v>1</v>
      </c>
      <c r="P105" s="118">
        <f t="shared" si="12"/>
        <v>0</v>
      </c>
      <c r="Q105" s="118">
        <f t="shared" si="13"/>
        <v>0</v>
      </c>
      <c r="R105" s="118">
        <f t="shared" si="14"/>
        <v>0</v>
      </c>
      <c r="S105" s="104">
        <f t="shared" si="15"/>
        <v>1.1818181818181819</v>
      </c>
      <c r="T105" s="104">
        <f t="shared" si="16"/>
        <v>0</v>
      </c>
      <c r="U105" s="60">
        <v>8</v>
      </c>
    </row>
    <row r="106" spans="1:21">
      <c r="A106" s="60" t="s">
        <v>90</v>
      </c>
      <c r="B106" s="106" t="s">
        <v>203</v>
      </c>
      <c r="C106" s="60">
        <v>88087</v>
      </c>
      <c r="D106" s="60">
        <v>4</v>
      </c>
      <c r="E106" s="60">
        <v>4</v>
      </c>
      <c r="F106" s="60">
        <v>1</v>
      </c>
      <c r="G106" s="60">
        <v>0</v>
      </c>
      <c r="H106" s="60">
        <v>0</v>
      </c>
      <c r="I106" s="60">
        <v>9</v>
      </c>
      <c r="J106" s="60">
        <v>0</v>
      </c>
      <c r="K106" s="60">
        <v>9</v>
      </c>
      <c r="L106" s="60">
        <v>2</v>
      </c>
      <c r="M106" s="61">
        <f t="shared" si="9"/>
        <v>4.5409651821494661</v>
      </c>
      <c r="N106" s="61">
        <f t="shared" si="10"/>
        <v>0.22704825910747328</v>
      </c>
      <c r="O106" s="118">
        <f t="shared" si="11"/>
        <v>1</v>
      </c>
      <c r="P106" s="118">
        <f t="shared" si="12"/>
        <v>0.25</v>
      </c>
      <c r="Q106" s="118">
        <f t="shared" si="13"/>
        <v>0</v>
      </c>
      <c r="R106" s="118">
        <f t="shared" si="14"/>
        <v>0</v>
      </c>
      <c r="S106" s="104">
        <f t="shared" si="15"/>
        <v>0.5</v>
      </c>
      <c r="T106" s="104">
        <f t="shared" si="16"/>
        <v>0</v>
      </c>
      <c r="U106" s="60">
        <v>6</v>
      </c>
    </row>
    <row r="107" spans="1:21">
      <c r="A107" s="60" t="s">
        <v>90</v>
      </c>
      <c r="B107" s="106" t="s">
        <v>213</v>
      </c>
      <c r="C107" s="60">
        <v>207159</v>
      </c>
      <c r="D107" s="60">
        <v>11</v>
      </c>
      <c r="E107" s="60">
        <v>8</v>
      </c>
      <c r="F107" s="60">
        <v>3</v>
      </c>
      <c r="G107" s="60">
        <v>1</v>
      </c>
      <c r="H107" s="60">
        <v>0</v>
      </c>
      <c r="I107" s="60">
        <v>1</v>
      </c>
      <c r="J107" s="60">
        <v>4</v>
      </c>
      <c r="K107" s="60">
        <v>5</v>
      </c>
      <c r="L107" s="60">
        <v>8</v>
      </c>
      <c r="M107" s="61">
        <f t="shared" si="9"/>
        <v>5.3099310191688511</v>
      </c>
      <c r="N107" s="61">
        <f t="shared" si="10"/>
        <v>0.38617680139409827</v>
      </c>
      <c r="O107" s="118">
        <f t="shared" si="11"/>
        <v>0.72727272727272729</v>
      </c>
      <c r="P107" s="118">
        <f t="shared" si="12"/>
        <v>0.27272727272727271</v>
      </c>
      <c r="Q107" s="118">
        <f t="shared" si="13"/>
        <v>9.0909090909090912E-2</v>
      </c>
      <c r="R107" s="118">
        <f t="shared" si="14"/>
        <v>0</v>
      </c>
      <c r="S107" s="104">
        <f t="shared" si="15"/>
        <v>0.72727272727272729</v>
      </c>
      <c r="T107" s="104">
        <f t="shared" si="16"/>
        <v>0</v>
      </c>
      <c r="U107" s="60">
        <v>9</v>
      </c>
    </row>
    <row r="108" spans="1:21">
      <c r="A108" s="60" t="s">
        <v>90</v>
      </c>
      <c r="B108" s="106" t="s">
        <v>216</v>
      </c>
      <c r="C108" s="60">
        <v>220259</v>
      </c>
      <c r="D108" s="60">
        <v>2</v>
      </c>
      <c r="E108" s="60">
        <v>2</v>
      </c>
      <c r="F108" s="60">
        <v>0</v>
      </c>
      <c r="G108" s="60">
        <v>0</v>
      </c>
      <c r="H108" s="60">
        <v>0</v>
      </c>
      <c r="I108" s="60">
        <v>2</v>
      </c>
      <c r="J108" s="60">
        <v>0</v>
      </c>
      <c r="K108" s="60">
        <v>2</v>
      </c>
      <c r="L108" s="60">
        <v>2</v>
      </c>
      <c r="M108" s="61">
        <f t="shared" si="9"/>
        <v>0.90802191964914036</v>
      </c>
      <c r="N108" s="61">
        <f t="shared" si="10"/>
        <v>9.0802191964914028E-2</v>
      </c>
      <c r="O108" s="118">
        <f t="shared" si="11"/>
        <v>1</v>
      </c>
      <c r="P108" s="118">
        <f t="shared" si="12"/>
        <v>0</v>
      </c>
      <c r="Q108" s="118">
        <f t="shared" si="13"/>
        <v>0</v>
      </c>
      <c r="R108" s="118">
        <f t="shared" si="14"/>
        <v>0</v>
      </c>
      <c r="S108" s="104">
        <f t="shared" si="15"/>
        <v>1</v>
      </c>
      <c r="T108" s="104">
        <f t="shared" si="16"/>
        <v>0</v>
      </c>
      <c r="U108" s="60">
        <v>3</v>
      </c>
    </row>
    <row r="109" spans="1:21">
      <c r="A109" s="60" t="s">
        <v>90</v>
      </c>
      <c r="B109" s="106" t="s">
        <v>214</v>
      </c>
      <c r="C109" s="60">
        <v>90379</v>
      </c>
      <c r="D109" s="60">
        <v>4</v>
      </c>
      <c r="E109" s="60">
        <v>4</v>
      </c>
      <c r="F109" s="60">
        <v>0</v>
      </c>
      <c r="G109" s="60">
        <v>1</v>
      </c>
      <c r="H109" s="60">
        <v>0</v>
      </c>
      <c r="I109" s="60">
        <v>6</v>
      </c>
      <c r="J109" s="60">
        <v>0</v>
      </c>
      <c r="K109" s="60">
        <v>6</v>
      </c>
      <c r="L109" s="60">
        <v>3</v>
      </c>
      <c r="M109" s="61">
        <f t="shared" si="9"/>
        <v>4.4258068799167951</v>
      </c>
      <c r="N109" s="61">
        <f t="shared" si="10"/>
        <v>0.33193551599375964</v>
      </c>
      <c r="O109" s="118">
        <f t="shared" si="11"/>
        <v>1</v>
      </c>
      <c r="P109" s="118">
        <f t="shared" si="12"/>
        <v>0</v>
      </c>
      <c r="Q109" s="118">
        <f t="shared" si="13"/>
        <v>0.25</v>
      </c>
      <c r="R109" s="118">
        <f t="shared" si="14"/>
        <v>0</v>
      </c>
      <c r="S109" s="104">
        <f t="shared" si="15"/>
        <v>0.75</v>
      </c>
      <c r="T109" s="104">
        <f t="shared" si="16"/>
        <v>0</v>
      </c>
      <c r="U109" s="60">
        <v>4</v>
      </c>
    </row>
    <row r="110" spans="1:21">
      <c r="A110" s="60" t="s">
        <v>90</v>
      </c>
      <c r="B110" s="106" t="s">
        <v>217</v>
      </c>
      <c r="C110" s="60">
        <v>65149</v>
      </c>
      <c r="D110" s="60">
        <v>0</v>
      </c>
      <c r="E110" s="60">
        <v>0</v>
      </c>
      <c r="F110" s="60">
        <v>0</v>
      </c>
      <c r="G110" s="60">
        <v>0</v>
      </c>
      <c r="H110" s="60">
        <v>0</v>
      </c>
      <c r="I110" s="60">
        <v>0</v>
      </c>
      <c r="J110" s="60">
        <v>0</v>
      </c>
      <c r="K110" s="60">
        <v>0</v>
      </c>
      <c r="L110" s="60">
        <v>0</v>
      </c>
      <c r="M110" s="61">
        <f t="shared" si="9"/>
        <v>0</v>
      </c>
      <c r="N110" s="61">
        <f t="shared" si="10"/>
        <v>0</v>
      </c>
      <c r="O110" s="118" t="e">
        <f t="shared" si="11"/>
        <v>#DIV/0!</v>
      </c>
      <c r="P110" s="118" t="e">
        <f t="shared" si="12"/>
        <v>#DIV/0!</v>
      </c>
      <c r="Q110" s="118" t="e">
        <f t="shared" si="13"/>
        <v>#DIV/0!</v>
      </c>
      <c r="R110" s="118" t="e">
        <f t="shared" si="14"/>
        <v>#DIV/0!</v>
      </c>
      <c r="S110" s="104" t="e">
        <f t="shared" si="15"/>
        <v>#DIV/0!</v>
      </c>
      <c r="T110" s="104">
        <f t="shared" si="16"/>
        <v>0</v>
      </c>
      <c r="U110" s="60">
        <v>0</v>
      </c>
    </row>
    <row r="111" spans="1:21">
      <c r="A111" s="60" t="s">
        <v>90</v>
      </c>
      <c r="B111" s="106" t="s">
        <v>204</v>
      </c>
      <c r="C111" s="60">
        <v>215765</v>
      </c>
      <c r="D111" s="60">
        <v>3</v>
      </c>
      <c r="E111" s="60">
        <v>1</v>
      </c>
      <c r="F111" s="60">
        <v>0</v>
      </c>
      <c r="G111" s="60">
        <v>0</v>
      </c>
      <c r="H111" s="60">
        <v>0</v>
      </c>
      <c r="I111" s="60">
        <v>0</v>
      </c>
      <c r="J111" s="60">
        <v>0</v>
      </c>
      <c r="K111" s="60">
        <v>0</v>
      </c>
      <c r="L111" s="60">
        <v>6</v>
      </c>
      <c r="M111" s="61">
        <f t="shared" si="9"/>
        <v>1.3904015943271615</v>
      </c>
      <c r="N111" s="61">
        <f t="shared" si="10"/>
        <v>0.27808031886543227</v>
      </c>
      <c r="O111" s="118">
        <f t="shared" si="11"/>
        <v>0.33333333333333331</v>
      </c>
      <c r="P111" s="118">
        <f t="shared" si="12"/>
        <v>0</v>
      </c>
      <c r="Q111" s="118">
        <f t="shared" si="13"/>
        <v>0</v>
      </c>
      <c r="R111" s="118">
        <f t="shared" si="14"/>
        <v>0</v>
      </c>
      <c r="S111" s="104">
        <f t="shared" si="15"/>
        <v>2</v>
      </c>
      <c r="T111" s="104">
        <f t="shared" si="16"/>
        <v>0</v>
      </c>
      <c r="U111" s="60">
        <v>5</v>
      </c>
    </row>
    <row r="112" spans="1:21">
      <c r="A112" s="60" t="s">
        <v>90</v>
      </c>
      <c r="B112" s="106" t="s">
        <v>206</v>
      </c>
      <c r="C112" s="60">
        <v>136241</v>
      </c>
      <c r="D112" s="60">
        <v>10</v>
      </c>
      <c r="E112" s="60">
        <v>4</v>
      </c>
      <c r="F112" s="60">
        <v>1</v>
      </c>
      <c r="G112" s="60">
        <v>0</v>
      </c>
      <c r="H112" s="60">
        <v>0</v>
      </c>
      <c r="I112" s="60">
        <v>6</v>
      </c>
      <c r="J112" s="60">
        <v>1</v>
      </c>
      <c r="K112" s="60">
        <v>7</v>
      </c>
      <c r="L112" s="60">
        <v>7</v>
      </c>
      <c r="M112" s="61">
        <f t="shared" si="9"/>
        <v>7.3399343809866338</v>
      </c>
      <c r="N112" s="61">
        <f t="shared" si="10"/>
        <v>0.51379540666906443</v>
      </c>
      <c r="O112" s="118">
        <f t="shared" si="11"/>
        <v>0.4</v>
      </c>
      <c r="P112" s="118">
        <f t="shared" si="12"/>
        <v>0.1</v>
      </c>
      <c r="Q112" s="118">
        <f t="shared" si="13"/>
        <v>0</v>
      </c>
      <c r="R112" s="118">
        <f t="shared" si="14"/>
        <v>0</v>
      </c>
      <c r="S112" s="104">
        <f t="shared" si="15"/>
        <v>0.7</v>
      </c>
      <c r="T112" s="104">
        <f t="shared" si="16"/>
        <v>0</v>
      </c>
      <c r="U112" s="60">
        <v>8</v>
      </c>
    </row>
    <row r="113" spans="1:21">
      <c r="A113" s="60" t="s">
        <v>90</v>
      </c>
      <c r="B113" s="106" t="s">
        <v>205</v>
      </c>
      <c r="C113" s="60">
        <v>123430</v>
      </c>
      <c r="D113" s="60">
        <v>14</v>
      </c>
      <c r="E113" s="60">
        <v>12</v>
      </c>
      <c r="F113" s="60">
        <v>0</v>
      </c>
      <c r="G113" s="60">
        <v>5</v>
      </c>
      <c r="H113" s="60">
        <v>0</v>
      </c>
      <c r="I113" s="60">
        <v>10</v>
      </c>
      <c r="J113" s="60">
        <v>0</v>
      </c>
      <c r="K113" s="60">
        <v>10</v>
      </c>
      <c r="L113" s="60">
        <v>7</v>
      </c>
      <c r="M113" s="61">
        <f t="shared" si="9"/>
        <v>11.34246131410516</v>
      </c>
      <c r="N113" s="61">
        <f t="shared" si="10"/>
        <v>0.56712306570525806</v>
      </c>
      <c r="O113" s="118">
        <f t="shared" si="11"/>
        <v>0.8571428571428571</v>
      </c>
      <c r="P113" s="118">
        <f t="shared" si="12"/>
        <v>0</v>
      </c>
      <c r="Q113" s="118">
        <f t="shared" si="13"/>
        <v>0.35714285714285715</v>
      </c>
      <c r="R113" s="118">
        <f t="shared" si="14"/>
        <v>0</v>
      </c>
      <c r="S113" s="104">
        <f t="shared" si="15"/>
        <v>0.5</v>
      </c>
      <c r="T113" s="104">
        <f t="shared" si="16"/>
        <v>0</v>
      </c>
      <c r="U113" s="60">
        <v>6</v>
      </c>
    </row>
    <row r="114" spans="1:21">
      <c r="A114" s="60" t="s">
        <v>90</v>
      </c>
      <c r="B114" s="106" t="s">
        <v>207</v>
      </c>
      <c r="C114" s="60">
        <v>187713</v>
      </c>
      <c r="D114" s="60">
        <v>0</v>
      </c>
      <c r="E114" s="60">
        <v>0</v>
      </c>
      <c r="F114" s="60">
        <v>0</v>
      </c>
      <c r="G114" s="60">
        <v>0</v>
      </c>
      <c r="H114" s="60">
        <v>0</v>
      </c>
      <c r="I114" s="60">
        <v>1</v>
      </c>
      <c r="J114" s="60">
        <v>0</v>
      </c>
      <c r="K114" s="60">
        <v>1</v>
      </c>
      <c r="L114" s="60">
        <v>3</v>
      </c>
      <c r="M114" s="61">
        <f t="shared" si="9"/>
        <v>0</v>
      </c>
      <c r="N114" s="61">
        <f t="shared" si="10"/>
        <v>0.15981844624506561</v>
      </c>
      <c r="O114" s="118" t="e">
        <f t="shared" si="11"/>
        <v>#DIV/0!</v>
      </c>
      <c r="P114" s="118" t="e">
        <f t="shared" si="12"/>
        <v>#DIV/0!</v>
      </c>
      <c r="Q114" s="118" t="e">
        <f t="shared" si="13"/>
        <v>#DIV/0!</v>
      </c>
      <c r="R114" s="118" t="e">
        <f t="shared" si="14"/>
        <v>#DIV/0!</v>
      </c>
      <c r="S114" s="104" t="e">
        <f t="shared" si="15"/>
        <v>#DIV/0!</v>
      </c>
      <c r="T114" s="104">
        <f t="shared" si="16"/>
        <v>0</v>
      </c>
      <c r="U114" s="60">
        <v>0</v>
      </c>
    </row>
    <row r="115" spans="1:21">
      <c r="A115" s="60" t="s">
        <v>90</v>
      </c>
      <c r="B115" s="106" t="s">
        <v>209</v>
      </c>
      <c r="C115" s="60">
        <v>146461</v>
      </c>
      <c r="D115" s="60">
        <v>0</v>
      </c>
      <c r="E115" s="60">
        <v>0</v>
      </c>
      <c r="F115" s="60">
        <v>0</v>
      </c>
      <c r="G115" s="60">
        <v>0</v>
      </c>
      <c r="H115" s="60">
        <v>0</v>
      </c>
      <c r="I115" s="60">
        <v>4</v>
      </c>
      <c r="J115" s="60">
        <v>0</v>
      </c>
      <c r="K115" s="60">
        <v>4</v>
      </c>
      <c r="L115" s="60">
        <v>0</v>
      </c>
      <c r="M115" s="61">
        <f t="shared" si="9"/>
        <v>0</v>
      </c>
      <c r="N115" s="61">
        <f t="shared" si="10"/>
        <v>0</v>
      </c>
      <c r="O115" s="118" t="e">
        <f t="shared" si="11"/>
        <v>#DIV/0!</v>
      </c>
      <c r="P115" s="118" t="e">
        <f t="shared" si="12"/>
        <v>#DIV/0!</v>
      </c>
      <c r="Q115" s="118" t="e">
        <f t="shared" si="13"/>
        <v>#DIV/0!</v>
      </c>
      <c r="R115" s="118" t="e">
        <f t="shared" si="14"/>
        <v>#DIV/0!</v>
      </c>
      <c r="S115" s="104" t="e">
        <f t="shared" si="15"/>
        <v>#DIV/0!</v>
      </c>
      <c r="T115" s="104">
        <f t="shared" si="16"/>
        <v>0</v>
      </c>
      <c r="U115" s="60">
        <v>0</v>
      </c>
    </row>
    <row r="116" spans="1:21">
      <c r="A116" s="60" t="s">
        <v>90</v>
      </c>
      <c r="B116" s="106" t="s">
        <v>215</v>
      </c>
      <c r="C116" s="60">
        <v>73953</v>
      </c>
      <c r="D116" s="60">
        <v>66</v>
      </c>
      <c r="E116" s="60">
        <v>31</v>
      </c>
      <c r="F116" s="60">
        <v>8</v>
      </c>
      <c r="G116" s="60">
        <v>25</v>
      </c>
      <c r="H116" s="60">
        <v>0</v>
      </c>
      <c r="I116" s="60">
        <v>56</v>
      </c>
      <c r="J116" s="60">
        <v>16</v>
      </c>
      <c r="K116" s="60">
        <v>72</v>
      </c>
      <c r="L116" s="60">
        <v>59</v>
      </c>
      <c r="M116" s="61">
        <f t="shared" si="9"/>
        <v>89.245872378402495</v>
      </c>
      <c r="N116" s="61">
        <f t="shared" si="10"/>
        <v>7.9780401065541628</v>
      </c>
      <c r="O116" s="118">
        <f t="shared" si="11"/>
        <v>0.46969696969696972</v>
      </c>
      <c r="P116" s="118">
        <f t="shared" si="12"/>
        <v>0.12121212121212122</v>
      </c>
      <c r="Q116" s="118">
        <f t="shared" si="13"/>
        <v>0.37878787878787878</v>
      </c>
      <c r="R116" s="118">
        <f t="shared" si="14"/>
        <v>0</v>
      </c>
      <c r="S116" s="104">
        <f t="shared" si="15"/>
        <v>0.89393939393939392</v>
      </c>
      <c r="T116" s="104">
        <f t="shared" si="16"/>
        <v>0</v>
      </c>
      <c r="U116" s="60">
        <v>11</v>
      </c>
    </row>
    <row r="117" spans="1:21">
      <c r="A117" s="60" t="s">
        <v>90</v>
      </c>
      <c r="B117" s="106" t="s">
        <v>210</v>
      </c>
      <c r="C117" s="60">
        <v>93978</v>
      </c>
      <c r="D117" s="60">
        <v>3</v>
      </c>
      <c r="E117" s="60">
        <v>3</v>
      </c>
      <c r="F117" s="60">
        <v>1</v>
      </c>
      <c r="G117" s="60">
        <v>2</v>
      </c>
      <c r="H117" s="60">
        <v>0</v>
      </c>
      <c r="I117" s="60">
        <v>7</v>
      </c>
      <c r="J117" s="60">
        <v>0</v>
      </c>
      <c r="K117" s="60">
        <v>7</v>
      </c>
      <c r="L117" s="60">
        <v>1</v>
      </c>
      <c r="M117" s="61">
        <f t="shared" si="9"/>
        <v>3.1922364808785031</v>
      </c>
      <c r="N117" s="61">
        <f t="shared" si="10"/>
        <v>0.10640788269595013</v>
      </c>
      <c r="O117" s="118">
        <f t="shared" si="11"/>
        <v>1</v>
      </c>
      <c r="P117" s="118">
        <f t="shared" si="12"/>
        <v>0.33333333333333331</v>
      </c>
      <c r="Q117" s="118">
        <f t="shared" si="13"/>
        <v>0.66666666666666663</v>
      </c>
      <c r="R117" s="118">
        <f t="shared" si="14"/>
        <v>0</v>
      </c>
      <c r="S117" s="104">
        <f t="shared" si="15"/>
        <v>0.33333333333333331</v>
      </c>
      <c r="T117" s="104">
        <f t="shared" si="16"/>
        <v>0</v>
      </c>
      <c r="U117" s="60">
        <v>5</v>
      </c>
    </row>
    <row r="118" spans="1:21">
      <c r="A118" s="60" t="s">
        <v>90</v>
      </c>
      <c r="B118" s="106" t="s">
        <v>212</v>
      </c>
      <c r="C118" s="60">
        <v>122969</v>
      </c>
      <c r="D118" s="60">
        <v>2</v>
      </c>
      <c r="E118" s="60">
        <v>2</v>
      </c>
      <c r="F118" s="60">
        <v>1</v>
      </c>
      <c r="G118" s="60">
        <v>1</v>
      </c>
      <c r="H118" s="60">
        <v>0</v>
      </c>
      <c r="I118" s="60">
        <v>2</v>
      </c>
      <c r="J118" s="60">
        <v>0</v>
      </c>
      <c r="K118" s="60">
        <v>2</v>
      </c>
      <c r="L118" s="60">
        <v>2</v>
      </c>
      <c r="M118" s="61">
        <f t="shared" si="9"/>
        <v>1.6264261724499669</v>
      </c>
      <c r="N118" s="61">
        <f t="shared" si="10"/>
        <v>0.16264261724499671</v>
      </c>
      <c r="O118" s="118">
        <f t="shared" si="11"/>
        <v>1</v>
      </c>
      <c r="P118" s="118">
        <f t="shared" si="12"/>
        <v>0.5</v>
      </c>
      <c r="Q118" s="118">
        <f t="shared" si="13"/>
        <v>0.5</v>
      </c>
      <c r="R118" s="118">
        <f t="shared" si="14"/>
        <v>0</v>
      </c>
      <c r="S118" s="104">
        <f t="shared" si="15"/>
        <v>1</v>
      </c>
      <c r="T118" s="104">
        <f t="shared" si="16"/>
        <v>0</v>
      </c>
      <c r="U118" s="60">
        <v>4</v>
      </c>
    </row>
    <row r="119" spans="1:21">
      <c r="A119" s="60" t="s">
        <v>90</v>
      </c>
      <c r="B119" s="106" t="s">
        <v>211</v>
      </c>
      <c r="C119" s="60">
        <v>159114</v>
      </c>
      <c r="D119" s="60">
        <v>5</v>
      </c>
      <c r="E119" s="60">
        <v>5</v>
      </c>
      <c r="F119" s="60">
        <v>1</v>
      </c>
      <c r="G119" s="60">
        <v>0</v>
      </c>
      <c r="H119" s="60">
        <v>0</v>
      </c>
      <c r="I119" s="60">
        <v>8</v>
      </c>
      <c r="J119" s="60">
        <v>0</v>
      </c>
      <c r="K119" s="60">
        <v>8</v>
      </c>
      <c r="L119" s="60">
        <v>7</v>
      </c>
      <c r="M119" s="61">
        <f t="shared" si="9"/>
        <v>3.1424010457910683</v>
      </c>
      <c r="N119" s="61">
        <f t="shared" si="10"/>
        <v>0.43993614641074952</v>
      </c>
      <c r="O119" s="118">
        <f t="shared" si="11"/>
        <v>1</v>
      </c>
      <c r="P119" s="118">
        <f t="shared" si="12"/>
        <v>0.2</v>
      </c>
      <c r="Q119" s="118">
        <f t="shared" si="13"/>
        <v>0</v>
      </c>
      <c r="R119" s="118">
        <f t="shared" si="14"/>
        <v>0</v>
      </c>
      <c r="S119" s="104">
        <f t="shared" si="15"/>
        <v>1.4</v>
      </c>
      <c r="T119" s="104">
        <f t="shared" si="16"/>
        <v>0</v>
      </c>
      <c r="U119" s="60">
        <v>7</v>
      </c>
    </row>
    <row r="120" spans="1:21">
      <c r="A120" s="60" t="s">
        <v>96</v>
      </c>
      <c r="B120" s="106" t="s">
        <v>232</v>
      </c>
      <c r="C120" s="60">
        <v>42115</v>
      </c>
      <c r="D120" s="60">
        <v>1</v>
      </c>
      <c r="E120" s="60">
        <v>1</v>
      </c>
      <c r="F120" s="60">
        <v>0</v>
      </c>
      <c r="G120" s="60">
        <v>0</v>
      </c>
      <c r="H120" s="60">
        <v>0</v>
      </c>
      <c r="I120" s="60">
        <v>1</v>
      </c>
      <c r="J120" s="60">
        <v>0</v>
      </c>
      <c r="K120" s="60">
        <v>1</v>
      </c>
      <c r="L120" s="60">
        <v>0</v>
      </c>
      <c r="M120" s="61">
        <f t="shared" si="9"/>
        <v>2.3744509082274723</v>
      </c>
      <c r="N120" s="61">
        <f t="shared" si="10"/>
        <v>0</v>
      </c>
      <c r="O120" s="118">
        <f t="shared" si="11"/>
        <v>1</v>
      </c>
      <c r="P120" s="118">
        <f t="shared" si="12"/>
        <v>0</v>
      </c>
      <c r="Q120" s="118">
        <f t="shared" si="13"/>
        <v>0</v>
      </c>
      <c r="R120" s="118">
        <f t="shared" si="14"/>
        <v>0</v>
      </c>
      <c r="S120" s="104">
        <f t="shared" si="15"/>
        <v>0</v>
      </c>
      <c r="T120" s="104">
        <f t="shared" si="16"/>
        <v>0</v>
      </c>
      <c r="U120" s="60">
        <v>3</v>
      </c>
    </row>
    <row r="121" spans="1:21">
      <c r="A121" s="60" t="s">
        <v>96</v>
      </c>
      <c r="B121" s="106" t="s">
        <v>229</v>
      </c>
      <c r="C121" s="60">
        <v>60468</v>
      </c>
      <c r="D121" s="60">
        <v>0</v>
      </c>
      <c r="E121" s="60">
        <v>0</v>
      </c>
      <c r="F121" s="60">
        <v>0</v>
      </c>
      <c r="G121" s="60">
        <v>0</v>
      </c>
      <c r="H121" s="60">
        <v>0</v>
      </c>
      <c r="I121" s="60">
        <v>0</v>
      </c>
      <c r="J121" s="60">
        <v>0</v>
      </c>
      <c r="K121" s="60">
        <v>0</v>
      </c>
      <c r="L121" s="60">
        <v>0</v>
      </c>
      <c r="M121" s="61">
        <f t="shared" si="9"/>
        <v>0</v>
      </c>
      <c r="N121" s="61">
        <f t="shared" si="10"/>
        <v>0</v>
      </c>
      <c r="O121" s="118" t="e">
        <f t="shared" si="11"/>
        <v>#DIV/0!</v>
      </c>
      <c r="P121" s="118" t="e">
        <f t="shared" si="12"/>
        <v>#DIV/0!</v>
      </c>
      <c r="Q121" s="118" t="e">
        <f t="shared" si="13"/>
        <v>#DIV/0!</v>
      </c>
      <c r="R121" s="118" t="e">
        <f t="shared" si="14"/>
        <v>#DIV/0!</v>
      </c>
      <c r="S121" s="104" t="e">
        <f t="shared" si="15"/>
        <v>#DIV/0!</v>
      </c>
      <c r="T121" s="104">
        <f t="shared" si="16"/>
        <v>0</v>
      </c>
      <c r="U121" s="60">
        <v>0</v>
      </c>
    </row>
    <row r="122" spans="1:21">
      <c r="A122" s="60" t="s">
        <v>96</v>
      </c>
      <c r="B122" s="106" t="s">
        <v>226</v>
      </c>
      <c r="C122" s="60">
        <v>31707</v>
      </c>
      <c r="D122" s="60">
        <v>0</v>
      </c>
      <c r="E122" s="60">
        <v>0</v>
      </c>
      <c r="F122" s="60">
        <v>0</v>
      </c>
      <c r="G122" s="60">
        <v>0</v>
      </c>
      <c r="H122" s="60">
        <v>0</v>
      </c>
      <c r="I122" s="60">
        <v>0</v>
      </c>
      <c r="J122" s="60">
        <v>0</v>
      </c>
      <c r="K122" s="60">
        <v>0</v>
      </c>
      <c r="L122" s="60">
        <v>0</v>
      </c>
      <c r="M122" s="61">
        <f t="shared" si="9"/>
        <v>0</v>
      </c>
      <c r="N122" s="61">
        <f t="shared" si="10"/>
        <v>0</v>
      </c>
      <c r="O122" s="118" t="e">
        <f t="shared" si="11"/>
        <v>#DIV/0!</v>
      </c>
      <c r="P122" s="118" t="e">
        <f t="shared" si="12"/>
        <v>#DIV/0!</v>
      </c>
      <c r="Q122" s="118" t="e">
        <f t="shared" si="13"/>
        <v>#DIV/0!</v>
      </c>
      <c r="R122" s="118" t="e">
        <f t="shared" si="14"/>
        <v>#DIV/0!</v>
      </c>
      <c r="S122" s="104" t="e">
        <f t="shared" si="15"/>
        <v>#DIV/0!</v>
      </c>
      <c r="T122" s="104">
        <f t="shared" si="16"/>
        <v>0</v>
      </c>
      <c r="U122" s="60">
        <v>0</v>
      </c>
    </row>
    <row r="123" spans="1:21">
      <c r="A123" s="60" t="s">
        <v>96</v>
      </c>
      <c r="B123" s="106" t="s">
        <v>227</v>
      </c>
      <c r="C123" s="60">
        <v>337036</v>
      </c>
      <c r="D123" s="60">
        <v>0</v>
      </c>
      <c r="E123" s="60">
        <v>0</v>
      </c>
      <c r="F123" s="60">
        <v>0</v>
      </c>
      <c r="G123" s="60">
        <v>0</v>
      </c>
      <c r="H123" s="60">
        <v>0</v>
      </c>
      <c r="I123" s="60">
        <v>0</v>
      </c>
      <c r="J123" s="60">
        <v>0</v>
      </c>
      <c r="K123" s="60">
        <v>0</v>
      </c>
      <c r="L123" s="60">
        <v>0</v>
      </c>
      <c r="M123" s="61">
        <f t="shared" si="9"/>
        <v>0</v>
      </c>
      <c r="N123" s="61">
        <f t="shared" si="10"/>
        <v>0</v>
      </c>
      <c r="O123" s="118" t="e">
        <f t="shared" si="11"/>
        <v>#DIV/0!</v>
      </c>
      <c r="P123" s="118" t="e">
        <f t="shared" si="12"/>
        <v>#DIV/0!</v>
      </c>
      <c r="Q123" s="118" t="e">
        <f t="shared" si="13"/>
        <v>#DIV/0!</v>
      </c>
      <c r="R123" s="118" t="e">
        <f t="shared" si="14"/>
        <v>#DIV/0!</v>
      </c>
      <c r="S123" s="104" t="e">
        <f t="shared" si="15"/>
        <v>#DIV/0!</v>
      </c>
      <c r="T123" s="104">
        <f t="shared" si="16"/>
        <v>0</v>
      </c>
      <c r="U123" s="60">
        <v>0</v>
      </c>
    </row>
    <row r="124" spans="1:21">
      <c r="A124" s="60" t="s">
        <v>96</v>
      </c>
      <c r="B124" s="106" t="s">
        <v>218</v>
      </c>
      <c r="C124" s="60">
        <v>75958</v>
      </c>
      <c r="D124" s="60">
        <v>0</v>
      </c>
      <c r="E124" s="60">
        <v>0</v>
      </c>
      <c r="F124" s="60">
        <v>0</v>
      </c>
      <c r="G124" s="60">
        <v>0</v>
      </c>
      <c r="H124" s="60">
        <v>0</v>
      </c>
      <c r="I124" s="60">
        <v>1</v>
      </c>
      <c r="J124" s="60">
        <v>0</v>
      </c>
      <c r="K124" s="60">
        <v>1</v>
      </c>
      <c r="L124" s="60">
        <v>0</v>
      </c>
      <c r="M124" s="61">
        <f t="shared" si="9"/>
        <v>0</v>
      </c>
      <c r="N124" s="61">
        <f t="shared" si="10"/>
        <v>0</v>
      </c>
      <c r="O124" s="118" t="e">
        <f t="shared" si="11"/>
        <v>#DIV/0!</v>
      </c>
      <c r="P124" s="118" t="e">
        <f t="shared" si="12"/>
        <v>#DIV/0!</v>
      </c>
      <c r="Q124" s="118" t="e">
        <f t="shared" si="13"/>
        <v>#DIV/0!</v>
      </c>
      <c r="R124" s="118" t="e">
        <f t="shared" si="14"/>
        <v>#DIV/0!</v>
      </c>
      <c r="S124" s="104" t="e">
        <f t="shared" si="15"/>
        <v>#DIV/0!</v>
      </c>
      <c r="T124" s="104">
        <f t="shared" si="16"/>
        <v>0</v>
      </c>
      <c r="U124" s="60">
        <v>0</v>
      </c>
    </row>
    <row r="125" spans="1:21">
      <c r="A125" s="60" t="s">
        <v>96</v>
      </c>
      <c r="B125" s="106" t="s">
        <v>234</v>
      </c>
      <c r="C125" s="60">
        <v>52436</v>
      </c>
      <c r="D125" s="60">
        <v>7</v>
      </c>
      <c r="E125" s="60">
        <v>7</v>
      </c>
      <c r="F125" s="60">
        <v>0</v>
      </c>
      <c r="G125" s="60">
        <v>0</v>
      </c>
      <c r="H125" s="60">
        <v>0</v>
      </c>
      <c r="I125" s="60">
        <v>3</v>
      </c>
      <c r="J125" s="60">
        <v>1</v>
      </c>
      <c r="K125" s="60">
        <v>4</v>
      </c>
      <c r="L125" s="60">
        <v>7</v>
      </c>
      <c r="M125" s="61">
        <f t="shared" si="9"/>
        <v>13.349607140132733</v>
      </c>
      <c r="N125" s="61">
        <f t="shared" si="10"/>
        <v>1.3349607140132733</v>
      </c>
      <c r="O125" s="118">
        <f t="shared" si="11"/>
        <v>1</v>
      </c>
      <c r="P125" s="118">
        <f t="shared" si="12"/>
        <v>0</v>
      </c>
      <c r="Q125" s="118">
        <f t="shared" si="13"/>
        <v>0</v>
      </c>
      <c r="R125" s="118">
        <f t="shared" si="14"/>
        <v>0</v>
      </c>
      <c r="S125" s="104">
        <f t="shared" si="15"/>
        <v>1</v>
      </c>
      <c r="T125" s="104">
        <f t="shared" si="16"/>
        <v>0</v>
      </c>
      <c r="U125" s="60">
        <v>7</v>
      </c>
    </row>
    <row r="126" spans="1:21">
      <c r="A126" s="60" t="s">
        <v>96</v>
      </c>
      <c r="B126" s="106" t="s">
        <v>228</v>
      </c>
      <c r="C126" s="60">
        <v>120435</v>
      </c>
      <c r="D126" s="60">
        <v>18</v>
      </c>
      <c r="E126" s="60">
        <v>17</v>
      </c>
      <c r="F126" s="60">
        <v>1</v>
      </c>
      <c r="G126" s="60">
        <v>13</v>
      </c>
      <c r="H126" s="60">
        <v>1</v>
      </c>
      <c r="I126" s="60">
        <v>0</v>
      </c>
      <c r="J126" s="60">
        <v>1</v>
      </c>
      <c r="K126" s="60">
        <v>1</v>
      </c>
      <c r="L126" s="60">
        <v>21</v>
      </c>
      <c r="M126" s="61">
        <f t="shared" si="9"/>
        <v>14.945821397434301</v>
      </c>
      <c r="N126" s="61">
        <f t="shared" si="10"/>
        <v>1.7436791630340018</v>
      </c>
      <c r="O126" s="118">
        <f t="shared" si="11"/>
        <v>0.94444444444444442</v>
      </c>
      <c r="P126" s="118">
        <f t="shared" si="12"/>
        <v>5.5555555555555552E-2</v>
      </c>
      <c r="Q126" s="118">
        <f t="shared" si="13"/>
        <v>0.72222222222222221</v>
      </c>
      <c r="R126" s="118">
        <f t="shared" si="14"/>
        <v>5.5555555555555552E-2</v>
      </c>
      <c r="S126" s="104">
        <f t="shared" si="15"/>
        <v>1.1666666666666667</v>
      </c>
      <c r="T126" s="104">
        <f t="shared" si="16"/>
        <v>0.83032341096857221</v>
      </c>
      <c r="U126" s="60">
        <v>9</v>
      </c>
    </row>
    <row r="127" spans="1:21">
      <c r="A127" s="60" t="s">
        <v>96</v>
      </c>
      <c r="B127" s="106" t="s">
        <v>219</v>
      </c>
      <c r="C127" s="60">
        <v>164620</v>
      </c>
      <c r="D127" s="60">
        <v>2</v>
      </c>
      <c r="E127" s="60">
        <v>2</v>
      </c>
      <c r="F127" s="60">
        <v>0</v>
      </c>
      <c r="G127" s="60">
        <v>0</v>
      </c>
      <c r="H127" s="60">
        <v>0</v>
      </c>
      <c r="I127" s="60">
        <v>3</v>
      </c>
      <c r="J127" s="60">
        <v>0</v>
      </c>
      <c r="K127" s="60">
        <v>3</v>
      </c>
      <c r="L127" s="60">
        <v>0</v>
      </c>
      <c r="M127" s="61">
        <f t="shared" si="9"/>
        <v>1.2149192078726765</v>
      </c>
      <c r="N127" s="61">
        <f t="shared" si="10"/>
        <v>0</v>
      </c>
      <c r="O127" s="118">
        <f t="shared" si="11"/>
        <v>1</v>
      </c>
      <c r="P127" s="118">
        <f t="shared" si="12"/>
        <v>0</v>
      </c>
      <c r="Q127" s="118">
        <f t="shared" si="13"/>
        <v>0</v>
      </c>
      <c r="R127" s="118">
        <f t="shared" si="14"/>
        <v>0</v>
      </c>
      <c r="S127" s="104">
        <f t="shared" si="15"/>
        <v>0</v>
      </c>
      <c r="T127" s="104">
        <f t="shared" si="16"/>
        <v>0</v>
      </c>
      <c r="U127" s="60">
        <v>2</v>
      </c>
    </row>
    <row r="128" spans="1:21">
      <c r="A128" s="60" t="s">
        <v>96</v>
      </c>
      <c r="B128" s="106" t="s">
        <v>220</v>
      </c>
      <c r="C128" s="60">
        <v>171455</v>
      </c>
      <c r="D128" s="60">
        <v>2</v>
      </c>
      <c r="E128" s="60">
        <v>2</v>
      </c>
      <c r="F128" s="60">
        <v>0</v>
      </c>
      <c r="G128" s="60">
        <v>0</v>
      </c>
      <c r="H128" s="60">
        <v>0</v>
      </c>
      <c r="I128" s="60">
        <v>0</v>
      </c>
      <c r="J128" s="60">
        <v>0</v>
      </c>
      <c r="K128" s="60">
        <v>0</v>
      </c>
      <c r="L128" s="60">
        <v>2</v>
      </c>
      <c r="M128" s="61">
        <f t="shared" si="9"/>
        <v>1.1664868332798695</v>
      </c>
      <c r="N128" s="61">
        <f t="shared" si="10"/>
        <v>0.11664868332798695</v>
      </c>
      <c r="O128" s="118">
        <f t="shared" si="11"/>
        <v>1</v>
      </c>
      <c r="P128" s="118">
        <f t="shared" si="12"/>
        <v>0</v>
      </c>
      <c r="Q128" s="118">
        <f t="shared" si="13"/>
        <v>0</v>
      </c>
      <c r="R128" s="118">
        <f t="shared" si="14"/>
        <v>0</v>
      </c>
      <c r="S128" s="104">
        <f t="shared" si="15"/>
        <v>1</v>
      </c>
      <c r="T128" s="104">
        <f t="shared" si="16"/>
        <v>0</v>
      </c>
      <c r="U128" s="60">
        <v>3</v>
      </c>
    </row>
    <row r="129" spans="1:21">
      <c r="A129" s="60" t="s">
        <v>96</v>
      </c>
      <c r="B129" s="106" t="s">
        <v>223</v>
      </c>
      <c r="C129" s="60">
        <v>51445</v>
      </c>
      <c r="D129" s="60">
        <v>0</v>
      </c>
      <c r="E129" s="60">
        <v>0</v>
      </c>
      <c r="F129" s="60">
        <v>0</v>
      </c>
      <c r="G129" s="60">
        <v>0</v>
      </c>
      <c r="H129" s="60">
        <v>0</v>
      </c>
      <c r="I129" s="60">
        <v>0</v>
      </c>
      <c r="J129" s="60">
        <v>0</v>
      </c>
      <c r="K129" s="60">
        <v>0</v>
      </c>
      <c r="L129" s="60">
        <v>0</v>
      </c>
      <c r="M129" s="61">
        <f t="shared" si="9"/>
        <v>0</v>
      </c>
      <c r="N129" s="61">
        <f t="shared" si="10"/>
        <v>0</v>
      </c>
      <c r="O129" s="118" t="e">
        <f t="shared" si="11"/>
        <v>#DIV/0!</v>
      </c>
      <c r="P129" s="118" t="e">
        <f t="shared" si="12"/>
        <v>#DIV/0!</v>
      </c>
      <c r="Q129" s="118" t="e">
        <f t="shared" si="13"/>
        <v>#DIV/0!</v>
      </c>
      <c r="R129" s="118" t="e">
        <f t="shared" si="14"/>
        <v>#DIV/0!</v>
      </c>
      <c r="S129" s="104" t="e">
        <f t="shared" si="15"/>
        <v>#DIV/0!</v>
      </c>
      <c r="T129" s="104">
        <f t="shared" si="16"/>
        <v>0</v>
      </c>
      <c r="U129" s="60">
        <v>0</v>
      </c>
    </row>
    <row r="130" spans="1:21">
      <c r="A130" s="60" t="s">
        <v>96</v>
      </c>
      <c r="B130" s="106" t="s">
        <v>225</v>
      </c>
      <c r="C130" s="60">
        <v>195554</v>
      </c>
      <c r="D130" s="60">
        <v>0</v>
      </c>
      <c r="E130" s="60">
        <v>0</v>
      </c>
      <c r="F130" s="60">
        <v>0</v>
      </c>
      <c r="G130" s="60">
        <v>0</v>
      </c>
      <c r="H130" s="60">
        <v>0</v>
      </c>
      <c r="I130" s="60">
        <v>2</v>
      </c>
      <c r="J130" s="60">
        <v>2</v>
      </c>
      <c r="K130" s="60">
        <v>4</v>
      </c>
      <c r="L130" s="60">
        <v>3</v>
      </c>
      <c r="M130" s="61">
        <f t="shared" si="9"/>
        <v>0</v>
      </c>
      <c r="N130" s="61">
        <f t="shared" si="10"/>
        <v>0.15341031121838469</v>
      </c>
      <c r="O130" s="118" t="e">
        <f t="shared" si="11"/>
        <v>#DIV/0!</v>
      </c>
      <c r="P130" s="118" t="e">
        <f t="shared" si="12"/>
        <v>#DIV/0!</v>
      </c>
      <c r="Q130" s="118" t="e">
        <f t="shared" si="13"/>
        <v>#DIV/0!</v>
      </c>
      <c r="R130" s="118" t="e">
        <f t="shared" si="14"/>
        <v>#DIV/0!</v>
      </c>
      <c r="S130" s="104" t="e">
        <f t="shared" si="15"/>
        <v>#DIV/0!</v>
      </c>
      <c r="T130" s="104">
        <f t="shared" si="16"/>
        <v>0</v>
      </c>
      <c r="U130" s="60">
        <v>0</v>
      </c>
    </row>
    <row r="131" spans="1:21">
      <c r="A131" s="60" t="s">
        <v>96</v>
      </c>
      <c r="B131" s="106" t="s">
        <v>221</v>
      </c>
      <c r="C131" s="60">
        <v>77195</v>
      </c>
      <c r="D131" s="60">
        <v>0</v>
      </c>
      <c r="E131" s="60">
        <v>0</v>
      </c>
      <c r="F131" s="60">
        <v>0</v>
      </c>
      <c r="G131" s="60">
        <v>0</v>
      </c>
      <c r="H131" s="60">
        <v>0</v>
      </c>
      <c r="I131" s="60">
        <v>3</v>
      </c>
      <c r="J131" s="60">
        <v>0</v>
      </c>
      <c r="K131" s="60">
        <v>3</v>
      </c>
      <c r="L131" s="60">
        <v>0</v>
      </c>
      <c r="M131" s="61">
        <f t="shared" si="9"/>
        <v>0</v>
      </c>
      <c r="N131" s="61">
        <f t="shared" si="10"/>
        <v>0</v>
      </c>
      <c r="O131" s="118" t="e">
        <f t="shared" si="11"/>
        <v>#DIV/0!</v>
      </c>
      <c r="P131" s="118" t="e">
        <f t="shared" si="12"/>
        <v>#DIV/0!</v>
      </c>
      <c r="Q131" s="118" t="e">
        <f t="shared" si="13"/>
        <v>#DIV/0!</v>
      </c>
      <c r="R131" s="118" t="e">
        <f t="shared" si="14"/>
        <v>#DIV/0!</v>
      </c>
      <c r="S131" s="104" t="e">
        <f t="shared" si="15"/>
        <v>#DIV/0!</v>
      </c>
      <c r="T131" s="104">
        <f t="shared" si="16"/>
        <v>0</v>
      </c>
      <c r="U131" s="60">
        <v>0</v>
      </c>
    </row>
    <row r="132" spans="1:21">
      <c r="A132" s="60" t="s">
        <v>96</v>
      </c>
      <c r="B132" s="106" t="s">
        <v>230</v>
      </c>
      <c r="C132" s="60">
        <v>17363</v>
      </c>
      <c r="D132" s="60">
        <v>0</v>
      </c>
      <c r="E132" s="60">
        <v>0</v>
      </c>
      <c r="F132" s="60">
        <v>0</v>
      </c>
      <c r="G132" s="60">
        <v>0</v>
      </c>
      <c r="H132" s="60">
        <v>0</v>
      </c>
      <c r="I132" s="60">
        <v>1</v>
      </c>
      <c r="J132" s="60">
        <v>1</v>
      </c>
      <c r="K132" s="60">
        <v>2</v>
      </c>
      <c r="L132" s="60">
        <v>0</v>
      </c>
      <c r="M132" s="61">
        <f t="shared" si="9"/>
        <v>0</v>
      </c>
      <c r="N132" s="61">
        <f t="shared" si="10"/>
        <v>0</v>
      </c>
      <c r="O132" s="118" t="e">
        <f t="shared" si="11"/>
        <v>#DIV/0!</v>
      </c>
      <c r="P132" s="118" t="e">
        <f t="shared" si="12"/>
        <v>#DIV/0!</v>
      </c>
      <c r="Q132" s="118" t="e">
        <f t="shared" si="13"/>
        <v>#DIV/0!</v>
      </c>
      <c r="R132" s="118" t="e">
        <f t="shared" si="14"/>
        <v>#DIV/0!</v>
      </c>
      <c r="S132" s="104" t="e">
        <f t="shared" si="15"/>
        <v>#DIV/0!</v>
      </c>
      <c r="T132" s="104">
        <f t="shared" si="16"/>
        <v>0</v>
      </c>
      <c r="U132" s="60">
        <v>0</v>
      </c>
    </row>
    <row r="133" spans="1:21">
      <c r="A133" s="60" t="s">
        <v>96</v>
      </c>
      <c r="B133" s="106" t="s">
        <v>222</v>
      </c>
      <c r="C133" s="60">
        <v>115881</v>
      </c>
      <c r="D133" s="60">
        <v>1</v>
      </c>
      <c r="E133" s="60">
        <v>1</v>
      </c>
      <c r="F133" s="60">
        <v>0</v>
      </c>
      <c r="G133" s="60">
        <v>1</v>
      </c>
      <c r="H133" s="60">
        <v>0</v>
      </c>
      <c r="I133" s="60">
        <v>4</v>
      </c>
      <c r="J133" s="60">
        <v>0</v>
      </c>
      <c r="K133" s="60">
        <v>4</v>
      </c>
      <c r="L133" s="60">
        <v>0</v>
      </c>
      <c r="M133" s="61">
        <f t="shared" ref="M133:M185" si="17">D133/C133*100000</f>
        <v>0.86295423753678335</v>
      </c>
      <c r="N133" s="61">
        <f t="shared" ref="N133:N185" si="18">L133/C133*10000</f>
        <v>0</v>
      </c>
      <c r="O133" s="118">
        <f t="shared" ref="O133:O185" si="19">E133/$D133</f>
        <v>1</v>
      </c>
      <c r="P133" s="118">
        <f t="shared" ref="P133:P185" si="20">F133/$D133</f>
        <v>0</v>
      </c>
      <c r="Q133" s="118">
        <f t="shared" ref="Q133:Q185" si="21">G133/$D133</f>
        <v>1</v>
      </c>
      <c r="R133" s="118">
        <f t="shared" ref="R133:R185" si="22">H133/$D133</f>
        <v>0</v>
      </c>
      <c r="S133" s="104">
        <f t="shared" ref="S133:S185" si="23">L133/D133</f>
        <v>0</v>
      </c>
      <c r="T133" s="104">
        <f t="shared" ref="T133:T185" si="24">H133/C133*100000</f>
        <v>0</v>
      </c>
      <c r="U133" s="60">
        <v>1</v>
      </c>
    </row>
    <row r="134" spans="1:21">
      <c r="A134" s="60" t="s">
        <v>96</v>
      </c>
      <c r="B134" s="106" t="s">
        <v>235</v>
      </c>
      <c r="C134" s="60">
        <v>55495</v>
      </c>
      <c r="D134" s="60">
        <v>0</v>
      </c>
      <c r="E134" s="60">
        <v>0</v>
      </c>
      <c r="F134" s="60">
        <v>0</v>
      </c>
      <c r="G134" s="60">
        <v>0</v>
      </c>
      <c r="H134" s="60">
        <v>0</v>
      </c>
      <c r="I134" s="60">
        <v>0</v>
      </c>
      <c r="J134" s="60">
        <v>0</v>
      </c>
      <c r="K134" s="60">
        <v>0</v>
      </c>
      <c r="L134" s="60">
        <v>0</v>
      </c>
      <c r="M134" s="61">
        <f t="shared" si="17"/>
        <v>0</v>
      </c>
      <c r="N134" s="61">
        <f t="shared" si="18"/>
        <v>0</v>
      </c>
      <c r="O134" s="118" t="e">
        <f t="shared" si="19"/>
        <v>#DIV/0!</v>
      </c>
      <c r="P134" s="118" t="e">
        <f t="shared" si="20"/>
        <v>#DIV/0!</v>
      </c>
      <c r="Q134" s="118" t="e">
        <f t="shared" si="21"/>
        <v>#DIV/0!</v>
      </c>
      <c r="R134" s="118" t="e">
        <f t="shared" si="22"/>
        <v>#DIV/0!</v>
      </c>
      <c r="S134" s="104" t="e">
        <f t="shared" si="23"/>
        <v>#DIV/0!</v>
      </c>
      <c r="T134" s="104">
        <f t="shared" si="24"/>
        <v>0</v>
      </c>
      <c r="U134" s="60">
        <v>0</v>
      </c>
    </row>
    <row r="135" spans="1:21">
      <c r="A135" s="60" t="s">
        <v>96</v>
      </c>
      <c r="B135" s="106" t="s">
        <v>224</v>
      </c>
      <c r="C135" s="60">
        <v>67211</v>
      </c>
      <c r="D135" s="60">
        <v>0</v>
      </c>
      <c r="E135" s="60">
        <v>0</v>
      </c>
      <c r="F135" s="60">
        <v>0</v>
      </c>
      <c r="G135" s="60">
        <v>0</v>
      </c>
      <c r="H135" s="60">
        <v>0</v>
      </c>
      <c r="I135" s="60">
        <v>0</v>
      </c>
      <c r="J135" s="60">
        <v>0</v>
      </c>
      <c r="K135" s="60">
        <v>0</v>
      </c>
      <c r="L135" s="60">
        <v>0</v>
      </c>
      <c r="M135" s="61">
        <f t="shared" si="17"/>
        <v>0</v>
      </c>
      <c r="N135" s="61">
        <f t="shared" si="18"/>
        <v>0</v>
      </c>
      <c r="O135" s="118" t="e">
        <f t="shared" si="19"/>
        <v>#DIV/0!</v>
      </c>
      <c r="P135" s="118" t="e">
        <f t="shared" si="20"/>
        <v>#DIV/0!</v>
      </c>
      <c r="Q135" s="118" t="e">
        <f t="shared" si="21"/>
        <v>#DIV/0!</v>
      </c>
      <c r="R135" s="118" t="e">
        <f t="shared" si="22"/>
        <v>#DIV/0!</v>
      </c>
      <c r="S135" s="104" t="e">
        <f t="shared" si="23"/>
        <v>#DIV/0!</v>
      </c>
      <c r="T135" s="104">
        <f t="shared" si="24"/>
        <v>0</v>
      </c>
      <c r="U135" s="60">
        <v>0</v>
      </c>
    </row>
    <row r="136" spans="1:21">
      <c r="A136" s="60" t="s">
        <v>96</v>
      </c>
      <c r="B136" s="106" t="s">
        <v>233</v>
      </c>
      <c r="C136" s="60">
        <v>50669</v>
      </c>
      <c r="D136" s="60">
        <v>0</v>
      </c>
      <c r="E136" s="60">
        <v>0</v>
      </c>
      <c r="F136" s="60">
        <v>0</v>
      </c>
      <c r="G136" s="60">
        <v>0</v>
      </c>
      <c r="H136" s="60">
        <v>0</v>
      </c>
      <c r="I136" s="60">
        <v>0</v>
      </c>
      <c r="J136" s="60">
        <v>0</v>
      </c>
      <c r="K136" s="60">
        <v>0</v>
      </c>
      <c r="L136" s="60">
        <v>0</v>
      </c>
      <c r="M136" s="61">
        <f t="shared" si="17"/>
        <v>0</v>
      </c>
      <c r="N136" s="61">
        <f t="shared" si="18"/>
        <v>0</v>
      </c>
      <c r="O136" s="118" t="e">
        <f t="shared" si="19"/>
        <v>#DIV/0!</v>
      </c>
      <c r="P136" s="118" t="e">
        <f t="shared" si="20"/>
        <v>#DIV/0!</v>
      </c>
      <c r="Q136" s="118" t="e">
        <f t="shared" si="21"/>
        <v>#DIV/0!</v>
      </c>
      <c r="R136" s="118" t="e">
        <f t="shared" si="22"/>
        <v>#DIV/0!</v>
      </c>
      <c r="S136" s="104" t="e">
        <f t="shared" si="23"/>
        <v>#DIV/0!</v>
      </c>
      <c r="T136" s="104">
        <f t="shared" si="24"/>
        <v>0</v>
      </c>
      <c r="U136" s="60">
        <v>0</v>
      </c>
    </row>
    <row r="137" spans="1:21">
      <c r="A137" s="60" t="s">
        <v>96</v>
      </c>
      <c r="B137" s="106" t="s">
        <v>231</v>
      </c>
      <c r="C137" s="60">
        <v>117653</v>
      </c>
      <c r="D137" s="60">
        <v>0</v>
      </c>
      <c r="E137" s="60">
        <v>0</v>
      </c>
      <c r="F137" s="60">
        <v>0</v>
      </c>
      <c r="G137" s="60">
        <v>0</v>
      </c>
      <c r="H137" s="60">
        <v>0</v>
      </c>
      <c r="I137" s="60">
        <v>0</v>
      </c>
      <c r="J137" s="60">
        <v>0</v>
      </c>
      <c r="K137" s="60">
        <v>0</v>
      </c>
      <c r="L137" s="60">
        <v>0</v>
      </c>
      <c r="M137" s="61">
        <f t="shared" si="17"/>
        <v>0</v>
      </c>
      <c r="N137" s="61">
        <f t="shared" si="18"/>
        <v>0</v>
      </c>
      <c r="O137" s="118" t="e">
        <f t="shared" si="19"/>
        <v>#DIV/0!</v>
      </c>
      <c r="P137" s="118" t="e">
        <f t="shared" si="20"/>
        <v>#DIV/0!</v>
      </c>
      <c r="Q137" s="118" t="e">
        <f t="shared" si="21"/>
        <v>#DIV/0!</v>
      </c>
      <c r="R137" s="118" t="e">
        <f t="shared" si="22"/>
        <v>#DIV/0!</v>
      </c>
      <c r="S137" s="104" t="e">
        <f t="shared" si="23"/>
        <v>#DIV/0!</v>
      </c>
      <c r="T137" s="104">
        <f t="shared" si="24"/>
        <v>0</v>
      </c>
      <c r="U137" s="60">
        <v>0</v>
      </c>
    </row>
    <row r="138" spans="1:21">
      <c r="A138" s="60" t="s">
        <v>97</v>
      </c>
      <c r="B138" s="106" t="s">
        <v>256</v>
      </c>
      <c r="C138" s="60">
        <v>64959</v>
      </c>
      <c r="D138" s="60">
        <v>1</v>
      </c>
      <c r="E138" s="60">
        <v>1</v>
      </c>
      <c r="F138" s="60">
        <v>0</v>
      </c>
      <c r="G138" s="60">
        <v>1</v>
      </c>
      <c r="H138" s="60">
        <v>1</v>
      </c>
      <c r="I138" s="60">
        <v>0</v>
      </c>
      <c r="J138" s="60">
        <v>0</v>
      </c>
      <c r="K138" s="60">
        <v>0</v>
      </c>
      <c r="L138" s="60">
        <v>1</v>
      </c>
      <c r="M138" s="61">
        <f t="shared" si="17"/>
        <v>1.5394325651564833</v>
      </c>
      <c r="N138" s="61">
        <f t="shared" si="18"/>
        <v>0.15394325651564833</v>
      </c>
      <c r="O138" s="118">
        <f t="shared" si="19"/>
        <v>1</v>
      </c>
      <c r="P138" s="118">
        <f t="shared" si="20"/>
        <v>0</v>
      </c>
      <c r="Q138" s="118">
        <f t="shared" si="21"/>
        <v>1</v>
      </c>
      <c r="R138" s="118">
        <f t="shared" si="22"/>
        <v>1</v>
      </c>
      <c r="S138" s="104">
        <f t="shared" si="23"/>
        <v>1</v>
      </c>
      <c r="T138" s="104">
        <f t="shared" si="24"/>
        <v>1.5394325651564833</v>
      </c>
      <c r="U138" s="60">
        <v>6</v>
      </c>
    </row>
    <row r="139" spans="1:21">
      <c r="A139" s="60" t="s">
        <v>97</v>
      </c>
      <c r="B139" s="106" t="s">
        <v>262</v>
      </c>
      <c r="C139" s="60">
        <v>36639</v>
      </c>
      <c r="D139" s="60">
        <v>1</v>
      </c>
      <c r="E139" s="60">
        <v>1</v>
      </c>
      <c r="F139" s="60">
        <v>0</v>
      </c>
      <c r="G139" s="60">
        <v>0</v>
      </c>
      <c r="H139" s="60">
        <v>1</v>
      </c>
      <c r="I139" s="60">
        <v>0</v>
      </c>
      <c r="J139" s="60">
        <v>0</v>
      </c>
      <c r="K139" s="60">
        <v>0</v>
      </c>
      <c r="L139" s="60">
        <v>2</v>
      </c>
      <c r="M139" s="61">
        <f t="shared" si="17"/>
        <v>2.7293321324271949</v>
      </c>
      <c r="N139" s="61">
        <f t="shared" si="18"/>
        <v>0.54586642648543904</v>
      </c>
      <c r="O139" s="118">
        <f t="shared" si="19"/>
        <v>1</v>
      </c>
      <c r="P139" s="118">
        <f t="shared" si="20"/>
        <v>0</v>
      </c>
      <c r="Q139" s="118">
        <f t="shared" si="21"/>
        <v>0</v>
      </c>
      <c r="R139" s="118">
        <f t="shared" si="22"/>
        <v>1</v>
      </c>
      <c r="S139" s="104">
        <f t="shared" si="23"/>
        <v>2</v>
      </c>
      <c r="T139" s="104">
        <f t="shared" si="24"/>
        <v>2.7293321324271949</v>
      </c>
      <c r="U139" s="60">
        <v>10</v>
      </c>
    </row>
    <row r="140" spans="1:21">
      <c r="A140" s="60" t="s">
        <v>97</v>
      </c>
      <c r="B140" s="106" t="s">
        <v>264</v>
      </c>
      <c r="C140" s="60">
        <v>177781</v>
      </c>
      <c r="D140" s="60">
        <v>1</v>
      </c>
      <c r="E140" s="60">
        <v>0</v>
      </c>
      <c r="F140" s="60">
        <v>0</v>
      </c>
      <c r="G140" s="60">
        <v>0</v>
      </c>
      <c r="H140" s="60">
        <v>0</v>
      </c>
      <c r="I140" s="60">
        <v>0</v>
      </c>
      <c r="J140" s="60">
        <v>1</v>
      </c>
      <c r="K140" s="60">
        <v>1</v>
      </c>
      <c r="L140" s="60">
        <v>0</v>
      </c>
      <c r="M140" s="61">
        <f t="shared" si="17"/>
        <v>0.56248980487228672</v>
      </c>
      <c r="N140" s="61">
        <f t="shared" si="18"/>
        <v>0</v>
      </c>
      <c r="O140" s="118">
        <f t="shared" si="19"/>
        <v>0</v>
      </c>
      <c r="P140" s="118">
        <f t="shared" si="20"/>
        <v>0</v>
      </c>
      <c r="Q140" s="118">
        <f t="shared" si="21"/>
        <v>0</v>
      </c>
      <c r="R140" s="118">
        <f t="shared" si="22"/>
        <v>0</v>
      </c>
      <c r="S140" s="104">
        <f t="shared" si="23"/>
        <v>0</v>
      </c>
      <c r="T140" s="104">
        <f t="shared" si="24"/>
        <v>0</v>
      </c>
      <c r="U140" s="60">
        <v>4</v>
      </c>
    </row>
    <row r="141" spans="1:21">
      <c r="A141" s="60" t="s">
        <v>97</v>
      </c>
      <c r="B141" s="106" t="s">
        <v>258</v>
      </c>
      <c r="C141" s="60">
        <v>90505</v>
      </c>
      <c r="D141" s="60">
        <v>7</v>
      </c>
      <c r="E141" s="60">
        <v>7</v>
      </c>
      <c r="F141" s="60">
        <v>0</v>
      </c>
      <c r="G141" s="60">
        <v>7</v>
      </c>
      <c r="H141" s="60">
        <v>3</v>
      </c>
      <c r="I141" s="60">
        <v>1</v>
      </c>
      <c r="J141" s="60">
        <v>0</v>
      </c>
      <c r="K141" s="60">
        <v>1</v>
      </c>
      <c r="L141" s="60">
        <v>7</v>
      </c>
      <c r="M141" s="61">
        <f t="shared" si="17"/>
        <v>7.7343793160598864</v>
      </c>
      <c r="N141" s="61">
        <f t="shared" si="18"/>
        <v>0.77343793160598862</v>
      </c>
      <c r="O141" s="118">
        <f t="shared" si="19"/>
        <v>1</v>
      </c>
      <c r="P141" s="118">
        <f t="shared" si="20"/>
        <v>0</v>
      </c>
      <c r="Q141" s="118">
        <f t="shared" si="21"/>
        <v>1</v>
      </c>
      <c r="R141" s="118">
        <f t="shared" si="22"/>
        <v>0.42857142857142855</v>
      </c>
      <c r="S141" s="104">
        <f t="shared" si="23"/>
        <v>1</v>
      </c>
      <c r="T141" s="104">
        <f t="shared" si="24"/>
        <v>3.3147339925970942</v>
      </c>
      <c r="U141" s="60">
        <v>9</v>
      </c>
    </row>
    <row r="142" spans="1:21">
      <c r="A142" s="60" t="s">
        <v>97</v>
      </c>
      <c r="B142" s="106" t="s">
        <v>257</v>
      </c>
      <c r="C142" s="60">
        <v>50804</v>
      </c>
      <c r="D142" s="60">
        <v>0</v>
      </c>
      <c r="E142" s="60">
        <v>0</v>
      </c>
      <c r="F142" s="60">
        <v>0</v>
      </c>
      <c r="G142" s="60">
        <v>0</v>
      </c>
      <c r="H142" s="60">
        <v>0</v>
      </c>
      <c r="I142" s="60">
        <v>0</v>
      </c>
      <c r="J142" s="60">
        <v>0</v>
      </c>
      <c r="K142" s="60">
        <v>0</v>
      </c>
      <c r="L142" s="60">
        <v>2</v>
      </c>
      <c r="M142" s="61">
        <f t="shared" si="17"/>
        <v>0</v>
      </c>
      <c r="N142" s="61">
        <f t="shared" si="18"/>
        <v>0.39366978978033224</v>
      </c>
      <c r="O142" s="118" t="e">
        <f t="shared" si="19"/>
        <v>#DIV/0!</v>
      </c>
      <c r="P142" s="118" t="e">
        <f t="shared" si="20"/>
        <v>#DIV/0!</v>
      </c>
      <c r="Q142" s="118" t="e">
        <f t="shared" si="21"/>
        <v>#DIV/0!</v>
      </c>
      <c r="R142" s="118" t="e">
        <f t="shared" si="22"/>
        <v>#DIV/0!</v>
      </c>
      <c r="S142" s="104" t="e">
        <f t="shared" si="23"/>
        <v>#DIV/0!</v>
      </c>
      <c r="T142" s="104">
        <f t="shared" si="24"/>
        <v>0</v>
      </c>
      <c r="U142" s="60">
        <v>0</v>
      </c>
    </row>
    <row r="143" spans="1:21">
      <c r="A143" s="60" t="s">
        <v>97</v>
      </c>
      <c r="B143" s="106" t="s">
        <v>259</v>
      </c>
      <c r="C143" s="60">
        <v>50053</v>
      </c>
      <c r="D143" s="60">
        <v>0</v>
      </c>
      <c r="E143" s="60">
        <v>0</v>
      </c>
      <c r="F143" s="60">
        <v>0</v>
      </c>
      <c r="G143" s="60">
        <v>0</v>
      </c>
      <c r="H143" s="60">
        <v>0</v>
      </c>
      <c r="I143" s="60">
        <v>0</v>
      </c>
      <c r="J143" s="60">
        <v>0</v>
      </c>
      <c r="K143" s="60">
        <v>0</v>
      </c>
      <c r="L143" s="60">
        <v>0</v>
      </c>
      <c r="M143" s="61">
        <f t="shared" si="17"/>
        <v>0</v>
      </c>
      <c r="N143" s="61">
        <f t="shared" si="18"/>
        <v>0</v>
      </c>
      <c r="O143" s="118" t="e">
        <f t="shared" si="19"/>
        <v>#DIV/0!</v>
      </c>
      <c r="P143" s="118" t="e">
        <f t="shared" si="20"/>
        <v>#DIV/0!</v>
      </c>
      <c r="Q143" s="118" t="e">
        <f t="shared" si="21"/>
        <v>#DIV/0!</v>
      </c>
      <c r="R143" s="118" t="e">
        <f t="shared" si="22"/>
        <v>#DIV/0!</v>
      </c>
      <c r="S143" s="104" t="e">
        <f t="shared" si="23"/>
        <v>#DIV/0!</v>
      </c>
      <c r="T143" s="104">
        <f t="shared" si="24"/>
        <v>0</v>
      </c>
      <c r="U143" s="60">
        <v>0</v>
      </c>
    </row>
    <row r="144" spans="1:21">
      <c r="A144" s="60" t="s">
        <v>97</v>
      </c>
      <c r="B144" s="106" t="s">
        <v>263</v>
      </c>
      <c r="C144" s="60">
        <v>37361</v>
      </c>
      <c r="D144" s="60">
        <v>0</v>
      </c>
      <c r="E144" s="60">
        <v>0</v>
      </c>
      <c r="F144" s="60">
        <v>0</v>
      </c>
      <c r="G144" s="60">
        <v>0</v>
      </c>
      <c r="H144" s="60">
        <v>0</v>
      </c>
      <c r="I144" s="60">
        <v>0</v>
      </c>
      <c r="J144" s="60">
        <v>0</v>
      </c>
      <c r="K144" s="60">
        <v>0</v>
      </c>
      <c r="L144" s="60">
        <v>0</v>
      </c>
      <c r="M144" s="61">
        <f t="shared" si="17"/>
        <v>0</v>
      </c>
      <c r="N144" s="61">
        <f t="shared" si="18"/>
        <v>0</v>
      </c>
      <c r="O144" s="118" t="e">
        <f t="shared" si="19"/>
        <v>#DIV/0!</v>
      </c>
      <c r="P144" s="118" t="e">
        <f t="shared" si="20"/>
        <v>#DIV/0!</v>
      </c>
      <c r="Q144" s="118" t="e">
        <f t="shared" si="21"/>
        <v>#DIV/0!</v>
      </c>
      <c r="R144" s="118" t="e">
        <f t="shared" si="22"/>
        <v>#DIV/0!</v>
      </c>
      <c r="S144" s="104" t="e">
        <f t="shared" si="23"/>
        <v>#DIV/0!</v>
      </c>
      <c r="T144" s="104">
        <f t="shared" si="24"/>
        <v>0</v>
      </c>
      <c r="U144" s="60">
        <v>0</v>
      </c>
    </row>
    <row r="145" spans="1:21">
      <c r="A145" s="60" t="s">
        <v>97</v>
      </c>
      <c r="B145" s="106" t="s">
        <v>265</v>
      </c>
      <c r="C145" s="60">
        <v>64959</v>
      </c>
      <c r="D145" s="60">
        <v>1</v>
      </c>
      <c r="E145" s="60">
        <v>1</v>
      </c>
      <c r="F145" s="60">
        <v>0</v>
      </c>
      <c r="G145" s="60">
        <v>1</v>
      </c>
      <c r="H145" s="60">
        <v>1</v>
      </c>
      <c r="I145" s="60">
        <v>0</v>
      </c>
      <c r="J145" s="60">
        <v>0</v>
      </c>
      <c r="K145" s="60">
        <v>0</v>
      </c>
      <c r="L145" s="60">
        <v>1</v>
      </c>
      <c r="M145" s="61">
        <f t="shared" ref="M145" si="25">D145/C145*100000</f>
        <v>1.5394325651564833</v>
      </c>
      <c r="N145" s="61">
        <f t="shared" ref="N145" si="26">L145/C145*10000</f>
        <v>0.15394325651564833</v>
      </c>
      <c r="O145" s="118">
        <f t="shared" ref="O145" si="27">E145/$D145</f>
        <v>1</v>
      </c>
      <c r="P145" s="118">
        <f t="shared" ref="P145" si="28">F145/$D145</f>
        <v>0</v>
      </c>
      <c r="Q145" s="118">
        <f t="shared" ref="Q145" si="29">G145/$D145</f>
        <v>1</v>
      </c>
      <c r="R145" s="118">
        <f t="shared" ref="R145" si="30">H145/$D145</f>
        <v>1</v>
      </c>
      <c r="S145" s="104">
        <f t="shared" si="23"/>
        <v>1</v>
      </c>
      <c r="T145" s="104">
        <f t="shared" si="24"/>
        <v>1.5394325651564833</v>
      </c>
      <c r="U145" s="60">
        <v>7</v>
      </c>
    </row>
    <row r="146" spans="1:21">
      <c r="A146" s="60" t="s">
        <v>97</v>
      </c>
      <c r="B146" s="106" t="s">
        <v>261</v>
      </c>
      <c r="C146" s="60">
        <v>110002</v>
      </c>
      <c r="D146" s="60">
        <v>1</v>
      </c>
      <c r="E146" s="60">
        <v>1</v>
      </c>
      <c r="F146" s="60">
        <v>1</v>
      </c>
      <c r="G146" s="60">
        <v>0</v>
      </c>
      <c r="H146" s="60">
        <v>0</v>
      </c>
      <c r="I146" s="60">
        <v>0</v>
      </c>
      <c r="J146" s="60">
        <v>0</v>
      </c>
      <c r="K146" s="60">
        <v>0</v>
      </c>
      <c r="L146" s="60">
        <v>0</v>
      </c>
      <c r="M146" s="61">
        <f t="shared" si="17"/>
        <v>0.90907438046580968</v>
      </c>
      <c r="N146" s="61">
        <f t="shared" si="18"/>
        <v>0</v>
      </c>
      <c r="O146" s="118">
        <f t="shared" si="19"/>
        <v>1</v>
      </c>
      <c r="P146" s="118">
        <f t="shared" si="20"/>
        <v>1</v>
      </c>
      <c r="Q146" s="118">
        <f t="shared" si="21"/>
        <v>0</v>
      </c>
      <c r="R146" s="118">
        <f t="shared" si="22"/>
        <v>0</v>
      </c>
      <c r="S146" s="104">
        <f t="shared" si="23"/>
        <v>0</v>
      </c>
      <c r="T146" s="104">
        <f t="shared" si="24"/>
        <v>0</v>
      </c>
      <c r="U146" s="60">
        <v>4</v>
      </c>
    </row>
    <row r="147" spans="1:21">
      <c r="A147" s="60" t="s">
        <v>97</v>
      </c>
      <c r="B147" s="106" t="s">
        <v>260</v>
      </c>
      <c r="C147" s="60">
        <v>74038</v>
      </c>
      <c r="D147" s="60">
        <v>0</v>
      </c>
      <c r="E147" s="60">
        <v>0</v>
      </c>
      <c r="F147" s="60">
        <v>0</v>
      </c>
      <c r="G147" s="60">
        <v>0</v>
      </c>
      <c r="H147" s="60">
        <v>0</v>
      </c>
      <c r="I147" s="60">
        <v>0</v>
      </c>
      <c r="J147" s="60">
        <v>0</v>
      </c>
      <c r="K147" s="60">
        <v>0</v>
      </c>
      <c r="L147" s="60">
        <v>0</v>
      </c>
      <c r="M147" s="61">
        <f t="shared" si="17"/>
        <v>0</v>
      </c>
      <c r="N147" s="61">
        <f t="shared" si="18"/>
        <v>0</v>
      </c>
      <c r="O147" s="118" t="e">
        <f t="shared" si="19"/>
        <v>#DIV/0!</v>
      </c>
      <c r="P147" s="118" t="e">
        <f t="shared" si="20"/>
        <v>#DIV/0!</v>
      </c>
      <c r="Q147" s="118" t="e">
        <f t="shared" si="21"/>
        <v>#DIV/0!</v>
      </c>
      <c r="R147" s="118" t="e">
        <f t="shared" si="22"/>
        <v>#DIV/0!</v>
      </c>
      <c r="S147" s="104" t="e">
        <f t="shared" si="23"/>
        <v>#DIV/0!</v>
      </c>
      <c r="T147" s="104">
        <f t="shared" si="24"/>
        <v>0</v>
      </c>
      <c r="U147" s="60">
        <v>0</v>
      </c>
    </row>
    <row r="148" spans="1:21">
      <c r="A148" s="60" t="s">
        <v>89</v>
      </c>
      <c r="B148" s="106" t="s">
        <v>274</v>
      </c>
      <c r="C148" s="60">
        <v>72677</v>
      </c>
      <c r="D148" s="60">
        <v>46</v>
      </c>
      <c r="E148" s="60">
        <v>19</v>
      </c>
      <c r="F148" s="60">
        <v>8</v>
      </c>
      <c r="G148" s="60">
        <v>18</v>
      </c>
      <c r="H148" s="60">
        <v>2</v>
      </c>
      <c r="I148" s="60">
        <v>15</v>
      </c>
      <c r="J148" s="60">
        <v>23</v>
      </c>
      <c r="K148" s="60">
        <v>38</v>
      </c>
      <c r="L148" s="60">
        <v>25</v>
      </c>
      <c r="M148" s="61">
        <f t="shared" si="17"/>
        <v>63.293751805935848</v>
      </c>
      <c r="N148" s="61">
        <f t="shared" si="18"/>
        <v>3.4398778155399921</v>
      </c>
      <c r="O148" s="118">
        <f t="shared" si="19"/>
        <v>0.41304347826086957</v>
      </c>
      <c r="P148" s="118">
        <f t="shared" si="20"/>
        <v>0.17391304347826086</v>
      </c>
      <c r="Q148" s="118">
        <f t="shared" si="21"/>
        <v>0.39130434782608697</v>
      </c>
      <c r="R148" s="118">
        <f t="shared" si="22"/>
        <v>4.3478260869565216E-2</v>
      </c>
      <c r="S148" s="104">
        <f t="shared" si="23"/>
        <v>0.54347826086956519</v>
      </c>
      <c r="T148" s="104">
        <f t="shared" si="24"/>
        <v>2.7519022524319934</v>
      </c>
      <c r="U148" s="60">
        <v>13</v>
      </c>
    </row>
    <row r="149" spans="1:21">
      <c r="A149" s="60" t="s">
        <v>89</v>
      </c>
      <c r="B149" s="106" t="s">
        <v>283</v>
      </c>
      <c r="C149" s="60">
        <v>18673</v>
      </c>
      <c r="D149" s="60">
        <v>0</v>
      </c>
      <c r="E149" s="60">
        <v>0</v>
      </c>
      <c r="F149" s="60">
        <v>0</v>
      </c>
      <c r="G149" s="60">
        <v>0</v>
      </c>
      <c r="H149" s="60">
        <v>0</v>
      </c>
      <c r="I149" s="60">
        <v>0</v>
      </c>
      <c r="J149" s="60">
        <v>0</v>
      </c>
      <c r="K149" s="60">
        <v>0</v>
      </c>
      <c r="L149" s="60">
        <v>0</v>
      </c>
      <c r="M149" s="61">
        <f t="shared" si="17"/>
        <v>0</v>
      </c>
      <c r="N149" s="61">
        <f t="shared" si="18"/>
        <v>0</v>
      </c>
      <c r="O149" s="118" t="e">
        <f t="shared" si="19"/>
        <v>#DIV/0!</v>
      </c>
      <c r="P149" s="118" t="e">
        <f t="shared" si="20"/>
        <v>#DIV/0!</v>
      </c>
      <c r="Q149" s="118" t="e">
        <f t="shared" si="21"/>
        <v>#DIV/0!</v>
      </c>
      <c r="R149" s="118" t="e">
        <f t="shared" si="22"/>
        <v>#DIV/0!</v>
      </c>
      <c r="S149" s="104" t="e">
        <f t="shared" si="23"/>
        <v>#DIV/0!</v>
      </c>
      <c r="T149" s="104">
        <f t="shared" si="24"/>
        <v>0</v>
      </c>
      <c r="U149" s="60">
        <v>0</v>
      </c>
    </row>
    <row r="150" spans="1:21">
      <c r="A150" s="60" t="s">
        <v>89</v>
      </c>
      <c r="B150" s="106" t="s">
        <v>276</v>
      </c>
      <c r="C150" s="60">
        <v>32545</v>
      </c>
      <c r="D150" s="60">
        <v>0</v>
      </c>
      <c r="E150" s="60">
        <v>0</v>
      </c>
      <c r="F150" s="60">
        <v>0</v>
      </c>
      <c r="G150" s="60">
        <v>0</v>
      </c>
      <c r="H150" s="60">
        <v>0</v>
      </c>
      <c r="I150" s="60">
        <v>0</v>
      </c>
      <c r="J150" s="60">
        <v>0</v>
      </c>
      <c r="K150" s="60">
        <v>0</v>
      </c>
      <c r="L150" s="60">
        <v>2</v>
      </c>
      <c r="M150" s="61">
        <f t="shared" si="17"/>
        <v>0</v>
      </c>
      <c r="N150" s="61">
        <f t="shared" si="18"/>
        <v>0.6145337225380243</v>
      </c>
      <c r="O150" s="118" t="e">
        <f t="shared" si="19"/>
        <v>#DIV/0!</v>
      </c>
      <c r="P150" s="118" t="e">
        <f t="shared" si="20"/>
        <v>#DIV/0!</v>
      </c>
      <c r="Q150" s="118" t="e">
        <f t="shared" si="21"/>
        <v>#DIV/0!</v>
      </c>
      <c r="R150" s="118" t="e">
        <f t="shared" si="22"/>
        <v>#DIV/0!</v>
      </c>
      <c r="S150" s="104" t="e">
        <f t="shared" si="23"/>
        <v>#DIV/0!</v>
      </c>
      <c r="T150" s="104">
        <f t="shared" si="24"/>
        <v>0</v>
      </c>
      <c r="U150" s="60">
        <v>0</v>
      </c>
    </row>
    <row r="151" spans="1:21">
      <c r="A151" s="60" t="s">
        <v>89</v>
      </c>
      <c r="B151" s="106" t="s">
        <v>268</v>
      </c>
      <c r="C151" s="60">
        <v>71909</v>
      </c>
      <c r="D151" s="60">
        <v>5</v>
      </c>
      <c r="E151" s="60">
        <v>5</v>
      </c>
      <c r="F151" s="60">
        <v>1</v>
      </c>
      <c r="G151" s="60">
        <v>1</v>
      </c>
      <c r="H151" s="60">
        <v>2</v>
      </c>
      <c r="I151" s="60">
        <v>1</v>
      </c>
      <c r="J151" s="60">
        <v>0</v>
      </c>
      <c r="K151" s="60">
        <v>1</v>
      </c>
      <c r="L151" s="60">
        <v>6</v>
      </c>
      <c r="M151" s="61">
        <f t="shared" si="17"/>
        <v>6.9532325578161283</v>
      </c>
      <c r="N151" s="61">
        <f t="shared" si="18"/>
        <v>0.83438790693793541</v>
      </c>
      <c r="O151" s="118">
        <f t="shared" si="19"/>
        <v>1</v>
      </c>
      <c r="P151" s="118">
        <f t="shared" si="20"/>
        <v>0.2</v>
      </c>
      <c r="Q151" s="118">
        <f t="shared" si="21"/>
        <v>0.2</v>
      </c>
      <c r="R151" s="118">
        <f t="shared" si="22"/>
        <v>0.4</v>
      </c>
      <c r="S151" s="104">
        <f t="shared" si="23"/>
        <v>1.2</v>
      </c>
      <c r="T151" s="104">
        <f t="shared" si="24"/>
        <v>2.7812930231264517</v>
      </c>
      <c r="U151" s="60">
        <v>11</v>
      </c>
    </row>
    <row r="152" spans="1:21">
      <c r="A152" s="60" t="s">
        <v>89</v>
      </c>
      <c r="B152" s="106" t="s">
        <v>271</v>
      </c>
      <c r="C152" s="60">
        <v>64716</v>
      </c>
      <c r="D152" s="60">
        <v>15</v>
      </c>
      <c r="E152" s="60">
        <v>10</v>
      </c>
      <c r="F152" s="60">
        <v>1</v>
      </c>
      <c r="G152" s="60">
        <v>6</v>
      </c>
      <c r="H152" s="60">
        <v>0</v>
      </c>
      <c r="I152" s="60">
        <v>9</v>
      </c>
      <c r="J152" s="60">
        <v>3</v>
      </c>
      <c r="K152" s="60">
        <v>12</v>
      </c>
      <c r="L152" s="60">
        <v>20</v>
      </c>
      <c r="M152" s="61">
        <f t="shared" si="17"/>
        <v>23.178193955127018</v>
      </c>
      <c r="N152" s="61">
        <f t="shared" si="18"/>
        <v>3.0904258606836024</v>
      </c>
      <c r="O152" s="118">
        <f t="shared" si="19"/>
        <v>0.66666666666666663</v>
      </c>
      <c r="P152" s="118">
        <f t="shared" si="20"/>
        <v>6.6666666666666666E-2</v>
      </c>
      <c r="Q152" s="118">
        <f t="shared" si="21"/>
        <v>0.4</v>
      </c>
      <c r="R152" s="118">
        <f t="shared" si="22"/>
        <v>0</v>
      </c>
      <c r="S152" s="104">
        <f t="shared" si="23"/>
        <v>1.3333333333333333</v>
      </c>
      <c r="T152" s="104">
        <f t="shared" si="24"/>
        <v>0</v>
      </c>
      <c r="U152" s="60">
        <v>7</v>
      </c>
    </row>
    <row r="153" spans="1:21">
      <c r="A153" s="60" t="s">
        <v>89</v>
      </c>
      <c r="B153" s="106" t="s">
        <v>281</v>
      </c>
      <c r="C153" s="60">
        <v>38682</v>
      </c>
      <c r="D153" s="60">
        <v>9</v>
      </c>
      <c r="E153" s="60">
        <v>6</v>
      </c>
      <c r="F153" s="60">
        <v>0</v>
      </c>
      <c r="G153" s="60">
        <v>3</v>
      </c>
      <c r="H153" s="60">
        <v>0</v>
      </c>
      <c r="I153" s="60">
        <v>5</v>
      </c>
      <c r="J153" s="60">
        <v>0</v>
      </c>
      <c r="K153" s="60">
        <v>5</v>
      </c>
      <c r="L153" s="60">
        <v>7</v>
      </c>
      <c r="M153" s="61">
        <f t="shared" si="17"/>
        <v>23.26663564448581</v>
      </c>
      <c r="N153" s="61">
        <f t="shared" si="18"/>
        <v>1.8096272167933405</v>
      </c>
      <c r="O153" s="118">
        <f t="shared" si="19"/>
        <v>0.66666666666666663</v>
      </c>
      <c r="P153" s="118">
        <f t="shared" si="20"/>
        <v>0</v>
      </c>
      <c r="Q153" s="118">
        <f t="shared" si="21"/>
        <v>0.33333333333333331</v>
      </c>
      <c r="R153" s="118">
        <f t="shared" si="22"/>
        <v>0</v>
      </c>
      <c r="S153" s="104">
        <f t="shared" si="23"/>
        <v>0.77777777777777779</v>
      </c>
      <c r="T153" s="104">
        <f t="shared" si="24"/>
        <v>0</v>
      </c>
      <c r="U153" s="60">
        <v>7</v>
      </c>
    </row>
    <row r="154" spans="1:21">
      <c r="A154" s="60" t="s">
        <v>89</v>
      </c>
      <c r="B154" s="106" t="s">
        <v>266</v>
      </c>
      <c r="C154" s="60">
        <v>144334</v>
      </c>
      <c r="D154" s="60">
        <v>0</v>
      </c>
      <c r="E154" s="60">
        <v>0</v>
      </c>
      <c r="F154" s="60">
        <v>0</v>
      </c>
      <c r="G154" s="60">
        <v>0</v>
      </c>
      <c r="H154" s="60">
        <v>0</v>
      </c>
      <c r="I154" s="60">
        <v>0</v>
      </c>
      <c r="J154" s="60">
        <v>0</v>
      </c>
      <c r="K154" s="60">
        <v>0</v>
      </c>
      <c r="L154" s="60">
        <v>2</v>
      </c>
      <c r="M154" s="61">
        <f t="shared" si="17"/>
        <v>0</v>
      </c>
      <c r="N154" s="61">
        <f t="shared" si="18"/>
        <v>0.13856748929566146</v>
      </c>
      <c r="O154" s="118" t="e">
        <f t="shared" si="19"/>
        <v>#DIV/0!</v>
      </c>
      <c r="P154" s="118" t="e">
        <f t="shared" si="20"/>
        <v>#DIV/0!</v>
      </c>
      <c r="Q154" s="118" t="e">
        <f t="shared" si="21"/>
        <v>#DIV/0!</v>
      </c>
      <c r="R154" s="118" t="e">
        <f t="shared" si="22"/>
        <v>#DIV/0!</v>
      </c>
      <c r="S154" s="104" t="e">
        <f t="shared" si="23"/>
        <v>#DIV/0!</v>
      </c>
      <c r="T154" s="104">
        <f t="shared" si="24"/>
        <v>0</v>
      </c>
      <c r="U154" s="60">
        <v>0</v>
      </c>
    </row>
    <row r="155" spans="1:21">
      <c r="A155" s="60" t="s">
        <v>89</v>
      </c>
      <c r="B155" s="106" t="s">
        <v>279</v>
      </c>
      <c r="C155" s="60">
        <v>62473</v>
      </c>
      <c r="D155" s="60">
        <v>7</v>
      </c>
      <c r="E155" s="60">
        <v>5</v>
      </c>
      <c r="F155" s="60">
        <v>1</v>
      </c>
      <c r="G155" s="60">
        <v>2</v>
      </c>
      <c r="H155" s="60">
        <v>0</v>
      </c>
      <c r="I155" s="60">
        <v>4</v>
      </c>
      <c r="J155" s="60">
        <v>3</v>
      </c>
      <c r="K155" s="60">
        <v>7</v>
      </c>
      <c r="L155" s="60">
        <v>6</v>
      </c>
      <c r="M155" s="61">
        <f t="shared" si="17"/>
        <v>11.204840491092153</v>
      </c>
      <c r="N155" s="61">
        <f t="shared" si="18"/>
        <v>0.96041489923647017</v>
      </c>
      <c r="O155" s="118">
        <f t="shared" si="19"/>
        <v>0.7142857142857143</v>
      </c>
      <c r="P155" s="118">
        <f t="shared" si="20"/>
        <v>0.14285714285714285</v>
      </c>
      <c r="Q155" s="118">
        <f t="shared" si="21"/>
        <v>0.2857142857142857</v>
      </c>
      <c r="R155" s="118">
        <f t="shared" si="22"/>
        <v>0</v>
      </c>
      <c r="S155" s="104">
        <f t="shared" si="23"/>
        <v>0.8571428571428571</v>
      </c>
      <c r="T155" s="104">
        <f t="shared" si="24"/>
        <v>0</v>
      </c>
      <c r="U155" s="60">
        <v>7</v>
      </c>
    </row>
    <row r="156" spans="1:21">
      <c r="A156" s="60" t="s">
        <v>89</v>
      </c>
      <c r="B156" s="106" t="s">
        <v>273</v>
      </c>
      <c r="C156" s="60">
        <v>236959</v>
      </c>
      <c r="D156" s="60">
        <v>12</v>
      </c>
      <c r="E156" s="60">
        <v>12</v>
      </c>
      <c r="F156" s="60">
        <v>2</v>
      </c>
      <c r="G156" s="60">
        <v>4</v>
      </c>
      <c r="H156" s="60">
        <v>0</v>
      </c>
      <c r="I156" s="60">
        <v>5</v>
      </c>
      <c r="J156" s="60">
        <v>0</v>
      </c>
      <c r="K156" s="60">
        <v>5</v>
      </c>
      <c r="L156" s="60">
        <v>17</v>
      </c>
      <c r="M156" s="61">
        <f t="shared" si="17"/>
        <v>5.0641672188015647</v>
      </c>
      <c r="N156" s="61">
        <f t="shared" si="18"/>
        <v>0.71742368933022171</v>
      </c>
      <c r="O156" s="118">
        <f t="shared" si="19"/>
        <v>1</v>
      </c>
      <c r="P156" s="118">
        <f t="shared" si="20"/>
        <v>0.16666666666666666</v>
      </c>
      <c r="Q156" s="118">
        <f t="shared" si="21"/>
        <v>0.33333333333333331</v>
      </c>
      <c r="R156" s="118">
        <f t="shared" si="22"/>
        <v>0</v>
      </c>
      <c r="S156" s="104">
        <f t="shared" si="23"/>
        <v>1.4166666666666667</v>
      </c>
      <c r="T156" s="104">
        <f t="shared" si="24"/>
        <v>0</v>
      </c>
      <c r="U156" s="60">
        <v>8</v>
      </c>
    </row>
    <row r="157" spans="1:21">
      <c r="A157" s="60" t="s">
        <v>89</v>
      </c>
      <c r="B157" s="108" t="s">
        <v>269</v>
      </c>
      <c r="C157" s="60">
        <v>119870</v>
      </c>
      <c r="D157" s="60">
        <v>0</v>
      </c>
      <c r="E157" s="60">
        <v>0</v>
      </c>
      <c r="F157" s="60">
        <v>0</v>
      </c>
      <c r="G157" s="60">
        <v>0</v>
      </c>
      <c r="H157" s="60">
        <v>0</v>
      </c>
      <c r="I157" s="60">
        <v>0</v>
      </c>
      <c r="J157" s="60">
        <v>0</v>
      </c>
      <c r="K157" s="60">
        <v>0</v>
      </c>
      <c r="L157" s="60">
        <v>0</v>
      </c>
      <c r="M157" s="61">
        <f t="shared" si="17"/>
        <v>0</v>
      </c>
      <c r="N157" s="61">
        <f t="shared" si="18"/>
        <v>0</v>
      </c>
      <c r="O157" s="118" t="e">
        <f t="shared" si="19"/>
        <v>#DIV/0!</v>
      </c>
      <c r="P157" s="118" t="e">
        <f t="shared" si="20"/>
        <v>#DIV/0!</v>
      </c>
      <c r="Q157" s="118" t="e">
        <f t="shared" si="21"/>
        <v>#DIV/0!</v>
      </c>
      <c r="R157" s="118" t="e">
        <f t="shared" si="22"/>
        <v>#DIV/0!</v>
      </c>
      <c r="S157" s="104" t="e">
        <f t="shared" si="23"/>
        <v>#DIV/0!</v>
      </c>
      <c r="T157" s="104">
        <f t="shared" si="24"/>
        <v>0</v>
      </c>
      <c r="U157" s="60">
        <v>0</v>
      </c>
    </row>
    <row r="158" spans="1:21">
      <c r="A158" s="60" t="s">
        <v>89</v>
      </c>
      <c r="B158" s="106" t="s">
        <v>275</v>
      </c>
      <c r="C158" s="60">
        <v>54964</v>
      </c>
      <c r="D158" s="60">
        <v>13</v>
      </c>
      <c r="E158" s="60">
        <v>10</v>
      </c>
      <c r="F158" s="60">
        <v>1</v>
      </c>
      <c r="G158" s="60">
        <v>2</v>
      </c>
      <c r="H158" s="60">
        <v>0</v>
      </c>
      <c r="I158" s="60">
        <v>4</v>
      </c>
      <c r="J158" s="60">
        <v>1</v>
      </c>
      <c r="K158" s="60">
        <v>5</v>
      </c>
      <c r="L158" s="60">
        <v>8</v>
      </c>
      <c r="M158" s="61">
        <f t="shared" si="17"/>
        <v>23.651844843897823</v>
      </c>
      <c r="N158" s="61">
        <f t="shared" si="18"/>
        <v>1.455498144239866</v>
      </c>
      <c r="O158" s="118">
        <f t="shared" si="19"/>
        <v>0.76923076923076927</v>
      </c>
      <c r="P158" s="118">
        <f t="shared" si="20"/>
        <v>7.6923076923076927E-2</v>
      </c>
      <c r="Q158" s="118">
        <f t="shared" si="21"/>
        <v>0.15384615384615385</v>
      </c>
      <c r="R158" s="118">
        <f t="shared" si="22"/>
        <v>0</v>
      </c>
      <c r="S158" s="104">
        <f t="shared" si="23"/>
        <v>0.61538461538461542</v>
      </c>
      <c r="T158" s="104">
        <f t="shared" si="24"/>
        <v>0</v>
      </c>
      <c r="U158" s="60">
        <v>7</v>
      </c>
    </row>
    <row r="159" spans="1:21">
      <c r="A159" s="60" t="s">
        <v>89</v>
      </c>
      <c r="B159" s="106" t="s">
        <v>282</v>
      </c>
      <c r="C159" s="60">
        <v>80392</v>
      </c>
      <c r="D159" s="60">
        <v>20</v>
      </c>
      <c r="E159" s="60">
        <v>15</v>
      </c>
      <c r="F159" s="60">
        <v>2</v>
      </c>
      <c r="G159" s="60">
        <v>6</v>
      </c>
      <c r="H159" s="60">
        <v>0</v>
      </c>
      <c r="I159" s="60">
        <v>19</v>
      </c>
      <c r="J159" s="60">
        <v>6</v>
      </c>
      <c r="K159" s="60">
        <v>25</v>
      </c>
      <c r="L159" s="60">
        <v>26</v>
      </c>
      <c r="M159" s="61">
        <f t="shared" si="17"/>
        <v>24.87809732311673</v>
      </c>
      <c r="N159" s="61">
        <f t="shared" si="18"/>
        <v>3.2341526520051751</v>
      </c>
      <c r="O159" s="118">
        <f t="shared" si="19"/>
        <v>0.75</v>
      </c>
      <c r="P159" s="118">
        <f t="shared" si="20"/>
        <v>0.1</v>
      </c>
      <c r="Q159" s="118">
        <f t="shared" si="21"/>
        <v>0.3</v>
      </c>
      <c r="R159" s="118">
        <f t="shared" si="22"/>
        <v>0</v>
      </c>
      <c r="S159" s="104">
        <f t="shared" si="23"/>
        <v>1.3</v>
      </c>
      <c r="T159" s="104">
        <f t="shared" si="24"/>
        <v>0</v>
      </c>
      <c r="U159" s="60">
        <v>10</v>
      </c>
    </row>
    <row r="160" spans="1:21">
      <c r="A160" s="60" t="s">
        <v>89</v>
      </c>
      <c r="B160" s="106" t="s">
        <v>272</v>
      </c>
      <c r="C160" s="60">
        <v>46043</v>
      </c>
      <c r="D160" s="60">
        <v>0</v>
      </c>
      <c r="E160" s="60">
        <v>0</v>
      </c>
      <c r="F160" s="60">
        <v>0</v>
      </c>
      <c r="G160" s="60">
        <v>0</v>
      </c>
      <c r="H160" s="60">
        <v>0</v>
      </c>
      <c r="I160" s="60">
        <v>0</v>
      </c>
      <c r="J160" s="60">
        <v>0</v>
      </c>
      <c r="K160" s="60">
        <v>0</v>
      </c>
      <c r="L160" s="60">
        <v>0</v>
      </c>
      <c r="M160" s="61">
        <f t="shared" si="17"/>
        <v>0</v>
      </c>
      <c r="N160" s="61">
        <f t="shared" si="18"/>
        <v>0</v>
      </c>
      <c r="O160" s="118" t="e">
        <f t="shared" si="19"/>
        <v>#DIV/0!</v>
      </c>
      <c r="P160" s="118" t="e">
        <f t="shared" si="20"/>
        <v>#DIV/0!</v>
      </c>
      <c r="Q160" s="118" t="e">
        <f t="shared" si="21"/>
        <v>#DIV/0!</v>
      </c>
      <c r="R160" s="118" t="e">
        <f t="shared" si="22"/>
        <v>#DIV/0!</v>
      </c>
      <c r="S160" s="104" t="e">
        <f t="shared" si="23"/>
        <v>#DIV/0!</v>
      </c>
      <c r="T160" s="104">
        <f t="shared" si="24"/>
        <v>0</v>
      </c>
      <c r="U160" s="60">
        <v>0</v>
      </c>
    </row>
    <row r="161" spans="1:21">
      <c r="A161" s="60" t="s">
        <v>89</v>
      </c>
      <c r="B161" s="106" t="s">
        <v>267</v>
      </c>
      <c r="C161" s="60">
        <v>76438</v>
      </c>
      <c r="D161" s="60">
        <v>1</v>
      </c>
      <c r="E161" s="60">
        <v>1</v>
      </c>
      <c r="F161" s="60">
        <v>0</v>
      </c>
      <c r="G161" s="60">
        <v>0</v>
      </c>
      <c r="H161" s="60">
        <v>0</v>
      </c>
      <c r="I161" s="60">
        <v>2</v>
      </c>
      <c r="J161" s="60">
        <v>0</v>
      </c>
      <c r="K161" s="60">
        <v>2</v>
      </c>
      <c r="L161" s="60">
        <v>2</v>
      </c>
      <c r="M161" s="61">
        <f t="shared" si="17"/>
        <v>1.3082498233862738</v>
      </c>
      <c r="N161" s="61">
        <f t="shared" si="18"/>
        <v>0.26164996467725476</v>
      </c>
      <c r="O161" s="118">
        <f t="shared" si="19"/>
        <v>1</v>
      </c>
      <c r="P161" s="118">
        <f t="shared" si="20"/>
        <v>0</v>
      </c>
      <c r="Q161" s="118">
        <f t="shared" si="21"/>
        <v>0</v>
      </c>
      <c r="R161" s="118">
        <f t="shared" si="22"/>
        <v>0</v>
      </c>
      <c r="S161" s="104">
        <f t="shared" si="23"/>
        <v>2</v>
      </c>
      <c r="T161" s="104">
        <f t="shared" si="24"/>
        <v>0</v>
      </c>
      <c r="U161" s="60">
        <v>3</v>
      </c>
    </row>
    <row r="162" spans="1:21">
      <c r="A162" s="60" t="s">
        <v>89</v>
      </c>
      <c r="B162" s="106" t="s">
        <v>277</v>
      </c>
      <c r="C162" s="60">
        <v>30617</v>
      </c>
      <c r="D162" s="60">
        <v>13</v>
      </c>
      <c r="E162" s="60">
        <v>9</v>
      </c>
      <c r="F162" s="60">
        <v>0</v>
      </c>
      <c r="G162" s="60">
        <v>7</v>
      </c>
      <c r="H162" s="60">
        <v>0</v>
      </c>
      <c r="I162" s="60">
        <v>20</v>
      </c>
      <c r="J162" s="60">
        <v>8</v>
      </c>
      <c r="K162" s="60">
        <v>28</v>
      </c>
      <c r="L162" s="60">
        <v>20</v>
      </c>
      <c r="M162" s="61">
        <f t="shared" si="17"/>
        <v>42.460071202273248</v>
      </c>
      <c r="N162" s="61">
        <f t="shared" si="18"/>
        <v>6.5323186465035761</v>
      </c>
      <c r="O162" s="118">
        <f t="shared" si="19"/>
        <v>0.69230769230769229</v>
      </c>
      <c r="P162" s="118">
        <f t="shared" si="20"/>
        <v>0</v>
      </c>
      <c r="Q162" s="118">
        <f t="shared" si="21"/>
        <v>0.53846153846153844</v>
      </c>
      <c r="R162" s="118">
        <f t="shared" si="22"/>
        <v>0</v>
      </c>
      <c r="S162" s="104">
        <f t="shared" si="23"/>
        <v>1.5384615384615385</v>
      </c>
      <c r="T162" s="104">
        <f t="shared" si="24"/>
        <v>0</v>
      </c>
      <c r="U162" s="60">
        <v>7</v>
      </c>
    </row>
    <row r="163" spans="1:21">
      <c r="A163" s="60" t="s">
        <v>89</v>
      </c>
      <c r="B163" s="106" t="s">
        <v>270</v>
      </c>
      <c r="C163" s="60">
        <v>112231</v>
      </c>
      <c r="D163" s="60">
        <v>3</v>
      </c>
      <c r="E163" s="60">
        <v>3</v>
      </c>
      <c r="F163" s="60">
        <v>0</v>
      </c>
      <c r="G163" s="60">
        <v>0</v>
      </c>
      <c r="H163" s="60">
        <v>0</v>
      </c>
      <c r="I163" s="60">
        <v>3</v>
      </c>
      <c r="J163" s="60">
        <v>0</v>
      </c>
      <c r="K163" s="60">
        <v>3</v>
      </c>
      <c r="L163" s="60">
        <v>2</v>
      </c>
      <c r="M163" s="61">
        <f t="shared" si="17"/>
        <v>2.673058245939179</v>
      </c>
      <c r="N163" s="61">
        <f t="shared" si="18"/>
        <v>0.17820388306261195</v>
      </c>
      <c r="O163" s="118">
        <f t="shared" si="19"/>
        <v>1</v>
      </c>
      <c r="P163" s="118">
        <f t="shared" si="20"/>
        <v>0</v>
      </c>
      <c r="Q163" s="118">
        <f t="shared" si="21"/>
        <v>0</v>
      </c>
      <c r="R163" s="118">
        <f t="shared" si="22"/>
        <v>0</v>
      </c>
      <c r="S163" s="104">
        <f t="shared" si="23"/>
        <v>0.66666666666666663</v>
      </c>
      <c r="T163" s="104">
        <f t="shared" si="24"/>
        <v>0</v>
      </c>
      <c r="U163" s="60">
        <v>4</v>
      </c>
    </row>
    <row r="164" spans="1:21">
      <c r="A164" s="60" t="s">
        <v>89</v>
      </c>
      <c r="B164" s="106" t="s">
        <v>278</v>
      </c>
      <c r="C164" s="60">
        <v>70865</v>
      </c>
      <c r="D164" s="60">
        <v>0</v>
      </c>
      <c r="E164" s="60">
        <v>0</v>
      </c>
      <c r="F164" s="60">
        <v>0</v>
      </c>
      <c r="G164" s="60">
        <v>0</v>
      </c>
      <c r="H164" s="60">
        <v>0</v>
      </c>
      <c r="I164" s="60">
        <v>0</v>
      </c>
      <c r="J164" s="60">
        <v>0</v>
      </c>
      <c r="K164" s="60">
        <v>0</v>
      </c>
      <c r="L164" s="60">
        <v>0</v>
      </c>
      <c r="M164" s="61">
        <f t="shared" si="17"/>
        <v>0</v>
      </c>
      <c r="N164" s="61">
        <f t="shared" si="18"/>
        <v>0</v>
      </c>
      <c r="O164" s="118" t="e">
        <f t="shared" si="19"/>
        <v>#DIV/0!</v>
      </c>
      <c r="P164" s="118" t="e">
        <f t="shared" si="20"/>
        <v>#DIV/0!</v>
      </c>
      <c r="Q164" s="118" t="e">
        <f t="shared" si="21"/>
        <v>#DIV/0!</v>
      </c>
      <c r="R164" s="118" t="e">
        <f t="shared" si="22"/>
        <v>#DIV/0!</v>
      </c>
      <c r="S164" s="104" t="e">
        <f t="shared" si="23"/>
        <v>#DIV/0!</v>
      </c>
      <c r="T164" s="104">
        <f t="shared" si="24"/>
        <v>0</v>
      </c>
      <c r="U164" s="60">
        <v>0</v>
      </c>
    </row>
    <row r="165" spans="1:21">
      <c r="A165" s="60" t="s">
        <v>89</v>
      </c>
      <c r="B165" s="106" t="s">
        <v>280</v>
      </c>
      <c r="C165" s="60">
        <v>49897</v>
      </c>
      <c r="D165" s="60">
        <v>0</v>
      </c>
      <c r="E165" s="60">
        <v>0</v>
      </c>
      <c r="F165" s="60">
        <v>0</v>
      </c>
      <c r="G165" s="60">
        <v>0</v>
      </c>
      <c r="H165" s="60">
        <v>0</v>
      </c>
      <c r="I165" s="60">
        <v>0</v>
      </c>
      <c r="J165" s="60">
        <v>0</v>
      </c>
      <c r="K165" s="60">
        <v>0</v>
      </c>
      <c r="L165" s="60">
        <v>0</v>
      </c>
      <c r="M165" s="61">
        <f t="shared" si="17"/>
        <v>0</v>
      </c>
      <c r="N165" s="61">
        <f t="shared" si="18"/>
        <v>0</v>
      </c>
      <c r="O165" s="118" t="e">
        <f t="shared" si="19"/>
        <v>#DIV/0!</v>
      </c>
      <c r="P165" s="118" t="e">
        <f t="shared" si="20"/>
        <v>#DIV/0!</v>
      </c>
      <c r="Q165" s="118" t="e">
        <f t="shared" si="21"/>
        <v>#DIV/0!</v>
      </c>
      <c r="R165" s="118" t="e">
        <f t="shared" si="22"/>
        <v>#DIV/0!</v>
      </c>
      <c r="S165" s="104" t="e">
        <f t="shared" si="23"/>
        <v>#DIV/0!</v>
      </c>
      <c r="T165" s="104">
        <f t="shared" si="24"/>
        <v>0</v>
      </c>
      <c r="U165" s="60">
        <v>0</v>
      </c>
    </row>
    <row r="166" spans="1:21">
      <c r="A166" s="60" t="s">
        <v>95</v>
      </c>
      <c r="B166" s="106" t="s">
        <v>248</v>
      </c>
      <c r="C166" s="60">
        <v>95667</v>
      </c>
      <c r="D166" s="60">
        <v>0</v>
      </c>
      <c r="E166" s="60">
        <v>0</v>
      </c>
      <c r="F166" s="60">
        <v>0</v>
      </c>
      <c r="G166" s="60">
        <v>0</v>
      </c>
      <c r="H166" s="60">
        <v>0</v>
      </c>
      <c r="I166" s="60">
        <v>0</v>
      </c>
      <c r="J166" s="60">
        <v>0</v>
      </c>
      <c r="K166" s="60">
        <v>0</v>
      </c>
      <c r="L166" s="60">
        <v>0</v>
      </c>
      <c r="M166" s="61">
        <f t="shared" si="17"/>
        <v>0</v>
      </c>
      <c r="N166" s="61">
        <f t="shared" si="18"/>
        <v>0</v>
      </c>
      <c r="O166" s="118" t="e">
        <f t="shared" si="19"/>
        <v>#DIV/0!</v>
      </c>
      <c r="P166" s="118" t="e">
        <f t="shared" si="20"/>
        <v>#DIV/0!</v>
      </c>
      <c r="Q166" s="118" t="e">
        <f t="shared" si="21"/>
        <v>#DIV/0!</v>
      </c>
      <c r="R166" s="118" t="e">
        <f t="shared" si="22"/>
        <v>#DIV/0!</v>
      </c>
      <c r="S166" s="104" t="e">
        <f t="shared" si="23"/>
        <v>#DIV/0!</v>
      </c>
      <c r="T166" s="104">
        <f t="shared" si="24"/>
        <v>0</v>
      </c>
      <c r="U166" s="60">
        <v>0</v>
      </c>
    </row>
    <row r="167" spans="1:21">
      <c r="A167" s="60" t="s">
        <v>95</v>
      </c>
      <c r="B167" s="106" t="s">
        <v>245</v>
      </c>
      <c r="C167" s="60">
        <v>50014</v>
      </c>
      <c r="D167" s="60">
        <v>0</v>
      </c>
      <c r="E167" s="60">
        <v>0</v>
      </c>
      <c r="F167" s="60">
        <v>0</v>
      </c>
      <c r="G167" s="60">
        <v>0</v>
      </c>
      <c r="H167" s="60">
        <v>0</v>
      </c>
      <c r="I167" s="60">
        <v>2</v>
      </c>
      <c r="J167" s="60">
        <v>0</v>
      </c>
      <c r="K167" s="60">
        <v>2</v>
      </c>
      <c r="L167" s="60">
        <v>0</v>
      </c>
      <c r="M167" s="61">
        <f t="shared" si="17"/>
        <v>0</v>
      </c>
      <c r="N167" s="61">
        <f t="shared" si="18"/>
        <v>0</v>
      </c>
      <c r="O167" s="118" t="e">
        <f t="shared" si="19"/>
        <v>#DIV/0!</v>
      </c>
      <c r="P167" s="118" t="e">
        <f t="shared" si="20"/>
        <v>#DIV/0!</v>
      </c>
      <c r="Q167" s="118" t="e">
        <f t="shared" si="21"/>
        <v>#DIV/0!</v>
      </c>
      <c r="R167" s="118" t="e">
        <f t="shared" si="22"/>
        <v>#DIV/0!</v>
      </c>
      <c r="S167" s="104" t="e">
        <f t="shared" si="23"/>
        <v>#DIV/0!</v>
      </c>
      <c r="T167" s="104">
        <f t="shared" si="24"/>
        <v>0</v>
      </c>
      <c r="U167" s="60">
        <v>0</v>
      </c>
    </row>
    <row r="168" spans="1:21">
      <c r="A168" s="60" t="s">
        <v>95</v>
      </c>
      <c r="B168" s="106" t="s">
        <v>244</v>
      </c>
      <c r="C168" s="60">
        <v>51495</v>
      </c>
      <c r="D168" s="60">
        <v>0</v>
      </c>
      <c r="E168" s="60">
        <v>0</v>
      </c>
      <c r="F168" s="60">
        <v>0</v>
      </c>
      <c r="G168" s="60">
        <v>0</v>
      </c>
      <c r="H168" s="60">
        <v>0</v>
      </c>
      <c r="I168" s="60">
        <v>0</v>
      </c>
      <c r="J168" s="60">
        <v>0</v>
      </c>
      <c r="K168" s="60">
        <v>0</v>
      </c>
      <c r="L168" s="60">
        <v>0</v>
      </c>
      <c r="M168" s="61">
        <f t="shared" si="17"/>
        <v>0</v>
      </c>
      <c r="N168" s="61">
        <f t="shared" si="18"/>
        <v>0</v>
      </c>
      <c r="O168" s="118" t="e">
        <f t="shared" si="19"/>
        <v>#DIV/0!</v>
      </c>
      <c r="P168" s="118" t="e">
        <f t="shared" si="20"/>
        <v>#DIV/0!</v>
      </c>
      <c r="Q168" s="118" t="e">
        <f t="shared" si="21"/>
        <v>#DIV/0!</v>
      </c>
      <c r="R168" s="118" t="e">
        <f t="shared" si="22"/>
        <v>#DIV/0!</v>
      </c>
      <c r="S168" s="104" t="e">
        <f t="shared" si="23"/>
        <v>#DIV/0!</v>
      </c>
      <c r="T168" s="104">
        <f t="shared" si="24"/>
        <v>0</v>
      </c>
      <c r="U168" s="60">
        <v>0</v>
      </c>
    </row>
    <row r="169" spans="1:21">
      <c r="A169" s="60" t="s">
        <v>95</v>
      </c>
      <c r="B169" s="106" t="s">
        <v>246</v>
      </c>
      <c r="C169" s="60">
        <v>38507</v>
      </c>
      <c r="D169" s="60">
        <v>0</v>
      </c>
      <c r="E169" s="60">
        <v>0</v>
      </c>
      <c r="F169" s="60">
        <v>0</v>
      </c>
      <c r="G169" s="60">
        <v>0</v>
      </c>
      <c r="H169" s="60">
        <v>0</v>
      </c>
      <c r="I169" s="60">
        <v>0</v>
      </c>
      <c r="J169" s="60">
        <v>0</v>
      </c>
      <c r="K169" s="60">
        <v>0</v>
      </c>
      <c r="L169" s="60">
        <v>0</v>
      </c>
      <c r="M169" s="61">
        <f t="shared" si="17"/>
        <v>0</v>
      </c>
      <c r="N169" s="61">
        <f t="shared" si="18"/>
        <v>0</v>
      </c>
      <c r="O169" s="118" t="e">
        <f t="shared" si="19"/>
        <v>#DIV/0!</v>
      </c>
      <c r="P169" s="118" t="e">
        <f t="shared" si="20"/>
        <v>#DIV/0!</v>
      </c>
      <c r="Q169" s="118" t="e">
        <f t="shared" si="21"/>
        <v>#DIV/0!</v>
      </c>
      <c r="R169" s="118" t="e">
        <f t="shared" si="22"/>
        <v>#DIV/0!</v>
      </c>
      <c r="S169" s="104" t="e">
        <f t="shared" si="23"/>
        <v>#DIV/0!</v>
      </c>
      <c r="T169" s="104">
        <f t="shared" si="24"/>
        <v>0</v>
      </c>
      <c r="U169" s="60">
        <v>0</v>
      </c>
    </row>
    <row r="170" spans="1:21">
      <c r="A170" s="60" t="s">
        <v>95</v>
      </c>
      <c r="B170" s="106" t="s">
        <v>242</v>
      </c>
      <c r="C170" s="60">
        <v>115873</v>
      </c>
      <c r="D170" s="60">
        <v>0</v>
      </c>
      <c r="E170" s="60">
        <v>0</v>
      </c>
      <c r="F170" s="60">
        <v>0</v>
      </c>
      <c r="G170" s="60">
        <v>0</v>
      </c>
      <c r="H170" s="60">
        <v>0</v>
      </c>
      <c r="I170" s="60">
        <v>0</v>
      </c>
      <c r="J170" s="60">
        <v>0</v>
      </c>
      <c r="K170" s="60">
        <v>0</v>
      </c>
      <c r="L170" s="60">
        <v>0</v>
      </c>
      <c r="M170" s="61">
        <f t="shared" si="17"/>
        <v>0</v>
      </c>
      <c r="N170" s="61">
        <f t="shared" si="18"/>
        <v>0</v>
      </c>
      <c r="O170" s="118" t="e">
        <f t="shared" si="19"/>
        <v>#DIV/0!</v>
      </c>
      <c r="P170" s="118" t="e">
        <f t="shared" si="20"/>
        <v>#DIV/0!</v>
      </c>
      <c r="Q170" s="118" t="e">
        <f t="shared" si="21"/>
        <v>#DIV/0!</v>
      </c>
      <c r="R170" s="118" t="e">
        <f t="shared" si="22"/>
        <v>#DIV/0!</v>
      </c>
      <c r="S170" s="104" t="e">
        <f t="shared" si="23"/>
        <v>#DIV/0!</v>
      </c>
      <c r="T170" s="104">
        <f t="shared" si="24"/>
        <v>0</v>
      </c>
      <c r="U170" s="60">
        <v>0</v>
      </c>
    </row>
    <row r="171" spans="1:21">
      <c r="A171" s="60" t="s">
        <v>95</v>
      </c>
      <c r="B171" s="106" t="s">
        <v>236</v>
      </c>
      <c r="C171" s="60">
        <v>114644</v>
      </c>
      <c r="D171" s="60">
        <v>0</v>
      </c>
      <c r="E171" s="60">
        <v>0</v>
      </c>
      <c r="F171" s="60">
        <v>0</v>
      </c>
      <c r="G171" s="60">
        <v>0</v>
      </c>
      <c r="H171" s="60">
        <v>0</v>
      </c>
      <c r="I171" s="60">
        <v>0</v>
      </c>
      <c r="J171" s="60">
        <v>0</v>
      </c>
      <c r="K171" s="60">
        <v>0</v>
      </c>
      <c r="L171" s="60">
        <v>2</v>
      </c>
      <c r="M171" s="61">
        <f t="shared" si="17"/>
        <v>0</v>
      </c>
      <c r="N171" s="61">
        <f t="shared" si="18"/>
        <v>0.17445308956421618</v>
      </c>
      <c r="O171" s="118" t="e">
        <f t="shared" si="19"/>
        <v>#DIV/0!</v>
      </c>
      <c r="P171" s="118" t="e">
        <f t="shared" si="20"/>
        <v>#DIV/0!</v>
      </c>
      <c r="Q171" s="118" t="e">
        <f t="shared" si="21"/>
        <v>#DIV/0!</v>
      </c>
      <c r="R171" s="118" t="e">
        <f t="shared" si="22"/>
        <v>#DIV/0!</v>
      </c>
      <c r="S171" s="104" t="e">
        <f t="shared" si="23"/>
        <v>#DIV/0!</v>
      </c>
      <c r="T171" s="104">
        <f t="shared" si="24"/>
        <v>0</v>
      </c>
      <c r="U171" s="60">
        <v>0</v>
      </c>
    </row>
    <row r="172" spans="1:21">
      <c r="A172" s="60" t="s">
        <v>95</v>
      </c>
      <c r="B172" s="106" t="s">
        <v>255</v>
      </c>
      <c r="C172" s="60">
        <v>0</v>
      </c>
      <c r="D172" s="60">
        <v>0</v>
      </c>
      <c r="E172" s="60">
        <v>0</v>
      </c>
      <c r="F172" s="60">
        <v>0</v>
      </c>
      <c r="G172" s="60">
        <v>0</v>
      </c>
      <c r="H172" s="60">
        <v>0</v>
      </c>
      <c r="I172" s="60">
        <v>0</v>
      </c>
      <c r="J172" s="60">
        <v>0</v>
      </c>
      <c r="K172" s="60">
        <v>0</v>
      </c>
      <c r="L172" s="60">
        <v>0</v>
      </c>
      <c r="M172" s="61" t="e">
        <f t="shared" si="17"/>
        <v>#DIV/0!</v>
      </c>
      <c r="N172" s="61" t="e">
        <f t="shared" si="18"/>
        <v>#DIV/0!</v>
      </c>
      <c r="O172" s="118" t="e">
        <f t="shared" si="19"/>
        <v>#DIV/0!</v>
      </c>
      <c r="P172" s="118" t="e">
        <f t="shared" si="20"/>
        <v>#DIV/0!</v>
      </c>
      <c r="Q172" s="118" t="e">
        <f t="shared" si="21"/>
        <v>#DIV/0!</v>
      </c>
      <c r="R172" s="118" t="e">
        <f t="shared" si="22"/>
        <v>#DIV/0!</v>
      </c>
      <c r="S172" s="104" t="e">
        <f t="shared" si="23"/>
        <v>#DIV/0!</v>
      </c>
      <c r="T172" s="104" t="e">
        <f t="shared" si="24"/>
        <v>#DIV/0!</v>
      </c>
      <c r="U172" s="60">
        <v>0</v>
      </c>
    </row>
    <row r="173" spans="1:21">
      <c r="A173" s="60" t="s">
        <v>95</v>
      </c>
      <c r="B173" s="106" t="s">
        <v>249</v>
      </c>
      <c r="C173" s="60">
        <v>89859</v>
      </c>
      <c r="D173" s="60">
        <v>0</v>
      </c>
      <c r="E173" s="60">
        <v>0</v>
      </c>
      <c r="F173" s="60">
        <v>0</v>
      </c>
      <c r="G173" s="60">
        <v>0</v>
      </c>
      <c r="H173" s="60">
        <v>0</v>
      </c>
      <c r="I173" s="60">
        <v>0</v>
      </c>
      <c r="J173" s="60">
        <v>0</v>
      </c>
      <c r="K173" s="60">
        <v>0</v>
      </c>
      <c r="L173" s="60">
        <v>0</v>
      </c>
      <c r="M173" s="61">
        <f t="shared" si="17"/>
        <v>0</v>
      </c>
      <c r="N173" s="61">
        <f t="shared" si="18"/>
        <v>0</v>
      </c>
      <c r="O173" s="118" t="e">
        <f t="shared" si="19"/>
        <v>#DIV/0!</v>
      </c>
      <c r="P173" s="118" t="e">
        <f t="shared" si="20"/>
        <v>#DIV/0!</v>
      </c>
      <c r="Q173" s="118" t="e">
        <f t="shared" si="21"/>
        <v>#DIV/0!</v>
      </c>
      <c r="R173" s="118" t="e">
        <f t="shared" si="22"/>
        <v>#DIV/0!</v>
      </c>
      <c r="S173" s="104" t="e">
        <f t="shared" si="23"/>
        <v>#DIV/0!</v>
      </c>
      <c r="T173" s="104">
        <f t="shared" si="24"/>
        <v>0</v>
      </c>
      <c r="U173" s="60">
        <v>0</v>
      </c>
    </row>
    <row r="174" spans="1:21">
      <c r="A174" s="60" t="s">
        <v>95</v>
      </c>
      <c r="B174" s="106" t="s">
        <v>243</v>
      </c>
      <c r="C174" s="60">
        <v>210854</v>
      </c>
      <c r="D174" s="60">
        <v>3</v>
      </c>
      <c r="E174" s="60">
        <v>3</v>
      </c>
      <c r="F174" s="60">
        <v>0</v>
      </c>
      <c r="G174" s="60">
        <v>0</v>
      </c>
      <c r="H174" s="60">
        <v>0</v>
      </c>
      <c r="I174" s="60">
        <v>2</v>
      </c>
      <c r="J174" s="60">
        <v>0</v>
      </c>
      <c r="K174" s="60">
        <v>2</v>
      </c>
      <c r="L174" s="60">
        <v>3</v>
      </c>
      <c r="M174" s="61">
        <f t="shared" si="17"/>
        <v>1.4227854344712456</v>
      </c>
      <c r="N174" s="61">
        <f t="shared" si="18"/>
        <v>0.14227854344712457</v>
      </c>
      <c r="O174" s="118">
        <f t="shared" si="19"/>
        <v>1</v>
      </c>
      <c r="P174" s="118">
        <f t="shared" si="20"/>
        <v>0</v>
      </c>
      <c r="Q174" s="118">
        <f t="shared" si="21"/>
        <v>0</v>
      </c>
      <c r="R174" s="118">
        <f t="shared" si="22"/>
        <v>0</v>
      </c>
      <c r="S174" s="104">
        <f t="shared" si="23"/>
        <v>1</v>
      </c>
      <c r="T174" s="104">
        <f t="shared" si="24"/>
        <v>0</v>
      </c>
      <c r="U174" s="60">
        <v>3</v>
      </c>
    </row>
    <row r="175" spans="1:21">
      <c r="A175" s="60" t="s">
        <v>95</v>
      </c>
      <c r="B175" s="106" t="s">
        <v>239</v>
      </c>
      <c r="C175" s="60">
        <v>201829</v>
      </c>
      <c r="D175" s="60">
        <v>2</v>
      </c>
      <c r="E175" s="60">
        <v>2</v>
      </c>
      <c r="F175" s="60">
        <v>0</v>
      </c>
      <c r="G175" s="60">
        <v>0</v>
      </c>
      <c r="H175" s="60">
        <v>1</v>
      </c>
      <c r="I175" s="60">
        <v>3</v>
      </c>
      <c r="J175" s="60">
        <v>0</v>
      </c>
      <c r="K175" s="60">
        <v>3</v>
      </c>
      <c r="L175" s="60">
        <v>0</v>
      </c>
      <c r="M175" s="61">
        <f t="shared" si="17"/>
        <v>0.99093787315004278</v>
      </c>
      <c r="N175" s="61">
        <f t="shared" si="18"/>
        <v>0</v>
      </c>
      <c r="O175" s="118">
        <f t="shared" si="19"/>
        <v>1</v>
      </c>
      <c r="P175" s="118">
        <f t="shared" si="20"/>
        <v>0</v>
      </c>
      <c r="Q175" s="118">
        <f t="shared" si="21"/>
        <v>0</v>
      </c>
      <c r="R175" s="118">
        <f t="shared" si="22"/>
        <v>0.5</v>
      </c>
      <c r="S175" s="104">
        <f t="shared" si="23"/>
        <v>0</v>
      </c>
      <c r="T175" s="104">
        <f t="shared" si="24"/>
        <v>0.49546893657502139</v>
      </c>
      <c r="U175" s="60">
        <v>4</v>
      </c>
    </row>
    <row r="176" spans="1:21">
      <c r="A176" s="60" t="s">
        <v>95</v>
      </c>
      <c r="B176" s="106" t="s">
        <v>237</v>
      </c>
      <c r="C176" s="60">
        <v>121597</v>
      </c>
      <c r="D176" s="60">
        <v>0</v>
      </c>
      <c r="E176" s="60">
        <v>0</v>
      </c>
      <c r="F176" s="60">
        <v>0</v>
      </c>
      <c r="G176" s="60">
        <v>1</v>
      </c>
      <c r="H176" s="60">
        <v>1</v>
      </c>
      <c r="I176" s="60">
        <v>1</v>
      </c>
      <c r="J176" s="60">
        <v>0</v>
      </c>
      <c r="K176" s="60">
        <v>1</v>
      </c>
      <c r="L176" s="60">
        <v>1</v>
      </c>
      <c r="M176" s="61">
        <f t="shared" si="17"/>
        <v>0</v>
      </c>
      <c r="N176" s="61">
        <f t="shared" si="18"/>
        <v>8.2238871024778559E-2</v>
      </c>
      <c r="O176" s="118" t="e">
        <f t="shared" si="19"/>
        <v>#DIV/0!</v>
      </c>
      <c r="P176" s="118" t="e">
        <f t="shared" si="20"/>
        <v>#DIV/0!</v>
      </c>
      <c r="Q176" s="118" t="e">
        <f t="shared" si="21"/>
        <v>#DIV/0!</v>
      </c>
      <c r="R176" s="118" t="e">
        <f t="shared" si="22"/>
        <v>#DIV/0!</v>
      </c>
      <c r="S176" s="104" t="e">
        <f t="shared" si="23"/>
        <v>#DIV/0!</v>
      </c>
      <c r="T176" s="104">
        <f t="shared" si="24"/>
        <v>0.82238871024778559</v>
      </c>
      <c r="U176" s="60">
        <v>1</v>
      </c>
    </row>
    <row r="177" spans="1:21">
      <c r="A177" s="60" t="s">
        <v>95</v>
      </c>
      <c r="B177" s="106" t="s">
        <v>251</v>
      </c>
      <c r="C177" s="60">
        <v>41473</v>
      </c>
      <c r="D177" s="60">
        <v>0</v>
      </c>
      <c r="E177" s="60">
        <v>0</v>
      </c>
      <c r="F177" s="60">
        <v>0</v>
      </c>
      <c r="G177" s="60">
        <v>0</v>
      </c>
      <c r="H177" s="60">
        <v>0</v>
      </c>
      <c r="I177" s="60">
        <v>0</v>
      </c>
      <c r="J177" s="60">
        <v>0</v>
      </c>
      <c r="K177" s="60">
        <v>0</v>
      </c>
      <c r="L177" s="60">
        <v>0</v>
      </c>
      <c r="M177" s="61">
        <f t="shared" si="17"/>
        <v>0</v>
      </c>
      <c r="N177" s="61">
        <f t="shared" si="18"/>
        <v>0</v>
      </c>
      <c r="O177" s="118" t="e">
        <f t="shared" si="19"/>
        <v>#DIV/0!</v>
      </c>
      <c r="P177" s="118" t="e">
        <f t="shared" si="20"/>
        <v>#DIV/0!</v>
      </c>
      <c r="Q177" s="118" t="e">
        <f t="shared" si="21"/>
        <v>#DIV/0!</v>
      </c>
      <c r="R177" s="118" t="e">
        <f t="shared" si="22"/>
        <v>#DIV/0!</v>
      </c>
      <c r="S177" s="104" t="e">
        <f t="shared" si="23"/>
        <v>#DIV/0!</v>
      </c>
      <c r="T177" s="104">
        <f t="shared" si="24"/>
        <v>0</v>
      </c>
      <c r="U177" s="60">
        <v>0</v>
      </c>
    </row>
    <row r="178" spans="1:21">
      <c r="A178" s="60" t="s">
        <v>95</v>
      </c>
      <c r="B178" s="106" t="s">
        <v>250</v>
      </c>
      <c r="C178" s="60">
        <v>39576</v>
      </c>
      <c r="D178" s="60">
        <v>0</v>
      </c>
      <c r="E178" s="60">
        <v>0</v>
      </c>
      <c r="F178" s="60">
        <v>0</v>
      </c>
      <c r="G178" s="60">
        <v>0</v>
      </c>
      <c r="H178" s="60">
        <v>0</v>
      </c>
      <c r="I178" s="60">
        <v>1</v>
      </c>
      <c r="J178" s="60">
        <v>0</v>
      </c>
      <c r="K178" s="60">
        <v>1</v>
      </c>
      <c r="L178" s="60">
        <v>0</v>
      </c>
      <c r="M178" s="61">
        <f t="shared" si="17"/>
        <v>0</v>
      </c>
      <c r="N178" s="61">
        <f t="shared" si="18"/>
        <v>0</v>
      </c>
      <c r="O178" s="118" t="e">
        <f t="shared" si="19"/>
        <v>#DIV/0!</v>
      </c>
      <c r="P178" s="118" t="e">
        <f t="shared" si="20"/>
        <v>#DIV/0!</v>
      </c>
      <c r="Q178" s="118" t="e">
        <f t="shared" si="21"/>
        <v>#DIV/0!</v>
      </c>
      <c r="R178" s="118" t="e">
        <f t="shared" si="22"/>
        <v>#DIV/0!</v>
      </c>
      <c r="S178" s="104" t="e">
        <f t="shared" si="23"/>
        <v>#DIV/0!</v>
      </c>
      <c r="T178" s="104">
        <f t="shared" si="24"/>
        <v>0</v>
      </c>
      <c r="U178" s="60">
        <v>0</v>
      </c>
    </row>
    <row r="179" spans="1:21">
      <c r="A179" s="60" t="s">
        <v>95</v>
      </c>
      <c r="B179" s="106" t="s">
        <v>254</v>
      </c>
      <c r="C179" s="60">
        <v>14853</v>
      </c>
      <c r="D179" s="60">
        <v>0</v>
      </c>
      <c r="E179" s="60">
        <v>0</v>
      </c>
      <c r="F179" s="60">
        <v>0</v>
      </c>
      <c r="G179" s="60">
        <v>0</v>
      </c>
      <c r="H179" s="60">
        <v>0</v>
      </c>
      <c r="I179" s="60">
        <v>0</v>
      </c>
      <c r="J179" s="60">
        <v>0</v>
      </c>
      <c r="K179" s="60">
        <v>0</v>
      </c>
      <c r="L179" s="60">
        <v>0</v>
      </c>
      <c r="M179" s="61">
        <f t="shared" si="17"/>
        <v>0</v>
      </c>
      <c r="N179" s="61">
        <f t="shared" si="18"/>
        <v>0</v>
      </c>
      <c r="O179" s="118" t="e">
        <f t="shared" si="19"/>
        <v>#DIV/0!</v>
      </c>
      <c r="P179" s="118" t="e">
        <f t="shared" si="20"/>
        <v>#DIV/0!</v>
      </c>
      <c r="Q179" s="118" t="e">
        <f t="shared" si="21"/>
        <v>#DIV/0!</v>
      </c>
      <c r="R179" s="118" t="e">
        <f t="shared" si="22"/>
        <v>#DIV/0!</v>
      </c>
      <c r="S179" s="104" t="e">
        <f t="shared" si="23"/>
        <v>#DIV/0!</v>
      </c>
      <c r="T179" s="104">
        <f t="shared" si="24"/>
        <v>0</v>
      </c>
      <c r="U179" s="60">
        <v>0</v>
      </c>
    </row>
    <row r="180" spans="1:21">
      <c r="A180" s="60" t="s">
        <v>95</v>
      </c>
      <c r="B180" s="106" t="s">
        <v>238</v>
      </c>
      <c r="C180" s="60">
        <v>79311</v>
      </c>
      <c r="D180" s="60">
        <v>2</v>
      </c>
      <c r="E180" s="60">
        <v>2</v>
      </c>
      <c r="F180" s="60">
        <v>0</v>
      </c>
      <c r="G180" s="60">
        <v>1</v>
      </c>
      <c r="H180" s="60">
        <v>0</v>
      </c>
      <c r="I180" s="60">
        <v>2</v>
      </c>
      <c r="J180" s="60">
        <v>0</v>
      </c>
      <c r="K180" s="60">
        <v>2</v>
      </c>
      <c r="L180" s="60">
        <v>4</v>
      </c>
      <c r="M180" s="61">
        <f t="shared" si="17"/>
        <v>2.5217182988488354</v>
      </c>
      <c r="N180" s="61">
        <f t="shared" si="18"/>
        <v>0.50434365976976714</v>
      </c>
      <c r="O180" s="118">
        <f t="shared" si="19"/>
        <v>1</v>
      </c>
      <c r="P180" s="118">
        <f t="shared" si="20"/>
        <v>0</v>
      </c>
      <c r="Q180" s="118">
        <f t="shared" si="21"/>
        <v>0.5</v>
      </c>
      <c r="R180" s="118">
        <f t="shared" si="22"/>
        <v>0</v>
      </c>
      <c r="S180" s="104">
        <f t="shared" si="23"/>
        <v>2</v>
      </c>
      <c r="T180" s="104">
        <f t="shared" si="24"/>
        <v>0</v>
      </c>
      <c r="U180" s="60">
        <v>4</v>
      </c>
    </row>
    <row r="181" spans="1:21">
      <c r="A181" s="60" t="s">
        <v>95</v>
      </c>
      <c r="B181" s="106" t="s">
        <v>253</v>
      </c>
      <c r="C181" s="60">
        <v>12452</v>
      </c>
      <c r="D181" s="60">
        <v>0</v>
      </c>
      <c r="E181" s="60">
        <v>0</v>
      </c>
      <c r="F181" s="60">
        <v>0</v>
      </c>
      <c r="G181" s="60">
        <v>0</v>
      </c>
      <c r="H181" s="60">
        <v>0</v>
      </c>
      <c r="I181" s="60">
        <v>0</v>
      </c>
      <c r="J181" s="60">
        <v>0</v>
      </c>
      <c r="K181" s="60">
        <v>0</v>
      </c>
      <c r="L181" s="60">
        <v>0</v>
      </c>
      <c r="M181" s="61">
        <f t="shared" si="17"/>
        <v>0</v>
      </c>
      <c r="N181" s="61">
        <f t="shared" si="18"/>
        <v>0</v>
      </c>
      <c r="O181" s="118" t="e">
        <f t="shared" si="19"/>
        <v>#DIV/0!</v>
      </c>
      <c r="P181" s="118" t="e">
        <f t="shared" si="20"/>
        <v>#DIV/0!</v>
      </c>
      <c r="Q181" s="118" t="e">
        <f t="shared" si="21"/>
        <v>#DIV/0!</v>
      </c>
      <c r="R181" s="118" t="e">
        <f t="shared" si="22"/>
        <v>#DIV/0!</v>
      </c>
      <c r="S181" s="104" t="e">
        <f t="shared" si="23"/>
        <v>#DIV/0!</v>
      </c>
      <c r="T181" s="104">
        <f t="shared" si="24"/>
        <v>0</v>
      </c>
      <c r="U181" s="60">
        <v>0</v>
      </c>
    </row>
    <row r="182" spans="1:21">
      <c r="A182" s="60" t="s">
        <v>95</v>
      </c>
      <c r="B182" s="106" t="s">
        <v>252</v>
      </c>
      <c r="C182" s="60">
        <v>155062</v>
      </c>
      <c r="D182" s="60">
        <v>0</v>
      </c>
      <c r="E182" s="60">
        <v>0</v>
      </c>
      <c r="F182" s="60">
        <v>0</v>
      </c>
      <c r="G182" s="60">
        <v>0</v>
      </c>
      <c r="H182" s="60">
        <v>0</v>
      </c>
      <c r="I182" s="60">
        <v>0</v>
      </c>
      <c r="J182" s="60">
        <v>0</v>
      </c>
      <c r="K182" s="60">
        <v>0</v>
      </c>
      <c r="L182" s="60">
        <v>0</v>
      </c>
      <c r="M182" s="61">
        <f t="shared" si="17"/>
        <v>0</v>
      </c>
      <c r="N182" s="61">
        <f t="shared" si="18"/>
        <v>0</v>
      </c>
      <c r="O182" s="118" t="e">
        <f t="shared" si="19"/>
        <v>#DIV/0!</v>
      </c>
      <c r="P182" s="118" t="e">
        <f t="shared" si="20"/>
        <v>#DIV/0!</v>
      </c>
      <c r="Q182" s="118" t="e">
        <f t="shared" si="21"/>
        <v>#DIV/0!</v>
      </c>
      <c r="R182" s="118" t="e">
        <f t="shared" si="22"/>
        <v>#DIV/0!</v>
      </c>
      <c r="S182" s="104" t="e">
        <f t="shared" si="23"/>
        <v>#DIV/0!</v>
      </c>
      <c r="T182" s="104">
        <f t="shared" si="24"/>
        <v>0</v>
      </c>
      <c r="U182" s="60">
        <v>0</v>
      </c>
    </row>
    <row r="183" spans="1:21">
      <c r="A183" s="60" t="s">
        <v>95</v>
      </c>
      <c r="B183" s="106" t="s">
        <v>240</v>
      </c>
      <c r="C183" s="60">
        <v>241976</v>
      </c>
      <c r="D183" s="60">
        <v>6</v>
      </c>
      <c r="E183" s="60">
        <v>6</v>
      </c>
      <c r="F183" s="60">
        <v>1</v>
      </c>
      <c r="G183" s="60">
        <v>5</v>
      </c>
      <c r="H183" s="60">
        <v>2</v>
      </c>
      <c r="I183" s="60">
        <v>2</v>
      </c>
      <c r="J183" s="60">
        <v>0</v>
      </c>
      <c r="K183" s="60">
        <v>2</v>
      </c>
      <c r="L183" s="60">
        <v>12</v>
      </c>
      <c r="M183" s="61">
        <f t="shared" si="17"/>
        <v>2.4795847522068306</v>
      </c>
      <c r="N183" s="61">
        <f t="shared" si="18"/>
        <v>0.49591695044136613</v>
      </c>
      <c r="O183" s="118">
        <f t="shared" si="19"/>
        <v>1</v>
      </c>
      <c r="P183" s="118">
        <f t="shared" si="20"/>
        <v>0.16666666666666666</v>
      </c>
      <c r="Q183" s="118">
        <f t="shared" si="21"/>
        <v>0.83333333333333337</v>
      </c>
      <c r="R183" s="118">
        <f t="shared" si="22"/>
        <v>0.33333333333333331</v>
      </c>
      <c r="S183" s="104">
        <f t="shared" si="23"/>
        <v>2</v>
      </c>
      <c r="T183" s="104">
        <f t="shared" si="24"/>
        <v>0.82652825073561009</v>
      </c>
      <c r="U183" s="60">
        <v>8</v>
      </c>
    </row>
    <row r="184" spans="1:21">
      <c r="A184" s="60" t="s">
        <v>95</v>
      </c>
      <c r="B184" s="106" t="s">
        <v>241</v>
      </c>
      <c r="C184" s="60">
        <v>88370</v>
      </c>
      <c r="D184" s="60">
        <v>0</v>
      </c>
      <c r="E184" s="60">
        <v>0</v>
      </c>
      <c r="F184" s="60">
        <v>0</v>
      </c>
      <c r="G184" s="60">
        <v>0</v>
      </c>
      <c r="H184" s="60">
        <v>0</v>
      </c>
      <c r="I184" s="60">
        <v>0</v>
      </c>
      <c r="J184" s="60">
        <v>0</v>
      </c>
      <c r="K184" s="60">
        <v>0</v>
      </c>
      <c r="L184" s="60">
        <v>0</v>
      </c>
      <c r="M184" s="61">
        <f t="shared" si="17"/>
        <v>0</v>
      </c>
      <c r="N184" s="61">
        <f t="shared" si="18"/>
        <v>0</v>
      </c>
      <c r="O184" s="118" t="e">
        <f t="shared" si="19"/>
        <v>#DIV/0!</v>
      </c>
      <c r="P184" s="118" t="e">
        <f t="shared" si="20"/>
        <v>#DIV/0!</v>
      </c>
      <c r="Q184" s="118" t="e">
        <f t="shared" si="21"/>
        <v>#DIV/0!</v>
      </c>
      <c r="R184" s="118" t="e">
        <f t="shared" si="22"/>
        <v>#DIV/0!</v>
      </c>
      <c r="S184" s="104" t="e">
        <f t="shared" si="23"/>
        <v>#DIV/0!</v>
      </c>
      <c r="T184" s="104">
        <f t="shared" si="24"/>
        <v>0</v>
      </c>
      <c r="U184" s="60">
        <v>0</v>
      </c>
    </row>
    <row r="185" spans="1:21">
      <c r="A185" s="60" t="s">
        <v>95</v>
      </c>
      <c r="B185" s="106" t="s">
        <v>247</v>
      </c>
      <c r="C185" s="60">
        <v>21874</v>
      </c>
      <c r="D185" s="60">
        <v>0</v>
      </c>
      <c r="E185" s="60">
        <v>0</v>
      </c>
      <c r="F185" s="60">
        <v>0</v>
      </c>
      <c r="G185" s="60">
        <v>0</v>
      </c>
      <c r="H185" s="60">
        <v>0</v>
      </c>
      <c r="I185" s="60">
        <v>0</v>
      </c>
      <c r="J185" s="60">
        <v>0</v>
      </c>
      <c r="K185" s="60">
        <v>0</v>
      </c>
      <c r="L185" s="60">
        <v>0</v>
      </c>
      <c r="M185" s="61">
        <f t="shared" si="17"/>
        <v>0</v>
      </c>
      <c r="N185" s="61">
        <f t="shared" si="18"/>
        <v>0</v>
      </c>
      <c r="O185" s="118" t="e">
        <f t="shared" si="19"/>
        <v>#DIV/0!</v>
      </c>
      <c r="P185" s="118" t="e">
        <f t="shared" si="20"/>
        <v>#DIV/0!</v>
      </c>
      <c r="Q185" s="118" t="e">
        <f t="shared" si="21"/>
        <v>#DIV/0!</v>
      </c>
      <c r="R185" s="118" t="e">
        <f t="shared" si="22"/>
        <v>#DIV/0!</v>
      </c>
      <c r="S185" s="104" t="e">
        <f t="shared" si="23"/>
        <v>#DIV/0!</v>
      </c>
      <c r="T185" s="104">
        <f t="shared" si="24"/>
        <v>0</v>
      </c>
      <c r="U185" s="60">
        <v>0</v>
      </c>
    </row>
    <row r="186" spans="1:21" s="59" customFormat="1">
      <c r="A186" s="119"/>
      <c r="B186" s="119" t="s">
        <v>307</v>
      </c>
      <c r="C186" s="119">
        <v>19602308</v>
      </c>
      <c r="D186" s="119">
        <v>532</v>
      </c>
      <c r="E186" s="119">
        <v>403</v>
      </c>
      <c r="F186" s="119">
        <v>74</v>
      </c>
      <c r="G186" s="119">
        <v>172</v>
      </c>
      <c r="H186" s="119">
        <v>26</v>
      </c>
      <c r="I186" s="119">
        <v>433</v>
      </c>
      <c r="J186" s="119">
        <v>98</v>
      </c>
      <c r="K186" s="119">
        <v>531</v>
      </c>
      <c r="L186" s="119">
        <v>484</v>
      </c>
      <c r="M186" s="119"/>
      <c r="N186" s="120">
        <f>COUNTIF(N4:N185,"&gt;=1")</f>
        <v>13</v>
      </c>
      <c r="O186" s="119"/>
      <c r="P186" s="119"/>
      <c r="Q186" s="119"/>
      <c r="R186" s="119"/>
      <c r="S186" s="121"/>
      <c r="T186" s="121"/>
      <c r="U186" s="119"/>
    </row>
  </sheetData>
  <sortState ref="A166:L185">
    <sortCondition ref="B166:B185"/>
  </sortState>
  <conditionalFormatting sqref="D4:D185">
    <cfRule type="cellIs" dxfId="113" priority="31" operator="between">
      <formula>0</formula>
      <formula>10</formula>
    </cfRule>
    <cfRule type="cellIs" dxfId="112" priority="32" operator="between">
      <formula>11</formula>
      <formula>20</formula>
    </cfRule>
    <cfRule type="cellIs" dxfId="111" priority="33" operator="greaterThan">
      <formula>20</formula>
    </cfRule>
  </conditionalFormatting>
  <conditionalFormatting sqref="M4:M185">
    <cfRule type="cellIs" dxfId="110" priority="27" operator="between">
      <formula>1.51</formula>
      <formula>2.49</formula>
    </cfRule>
    <cfRule type="cellIs" dxfId="109" priority="28" operator="between">
      <formula>0</formula>
      <formula>1.5</formula>
    </cfRule>
    <cfRule type="cellIs" dxfId="108" priority="29" operator="between">
      <formula>1.5</formula>
      <formula>2.4</formula>
    </cfRule>
    <cfRule type="cellIs" dxfId="107" priority="30" operator="greaterThanOrEqual">
      <formula>2.5</formula>
    </cfRule>
  </conditionalFormatting>
  <conditionalFormatting sqref="N4:N185">
    <cfRule type="cellIs" dxfId="106" priority="23" operator="between">
      <formula>0.35</formula>
      <formula>0.999</formula>
    </cfRule>
    <cfRule type="cellIs" dxfId="105" priority="24" operator="lessThan">
      <formula>0.35</formula>
    </cfRule>
    <cfRule type="cellIs" dxfId="104" priority="25" operator="between">
      <formula>0.35</formula>
      <formula>0.99</formula>
    </cfRule>
    <cfRule type="cellIs" dxfId="103" priority="26" operator="greaterThanOrEqual">
      <formula>1</formula>
    </cfRule>
  </conditionalFormatting>
  <conditionalFormatting sqref="O4:O185">
    <cfRule type="cellIs" dxfId="102" priority="20" operator="between">
      <formula>0.76</formula>
      <formula>1</formula>
    </cfRule>
    <cfRule type="cellIs" dxfId="101" priority="21" operator="between">
      <formula>0.5</formula>
      <formula>0.75</formula>
    </cfRule>
    <cfRule type="cellIs" dxfId="100" priority="22" operator="lessThan">
      <formula>0.5</formula>
    </cfRule>
  </conditionalFormatting>
  <conditionalFormatting sqref="P4:P185 R4:R185">
    <cfRule type="cellIs" dxfId="99" priority="17" operator="lessThan">
      <formula>0.1</formula>
    </cfRule>
    <cfRule type="cellIs" dxfId="98" priority="18" operator="between">
      <formula>0.1</formula>
      <formula>0.2</formula>
    </cfRule>
    <cfRule type="cellIs" dxfId="97" priority="19" operator="greaterThan">
      <formula>0.2</formula>
    </cfRule>
  </conditionalFormatting>
  <conditionalFormatting sqref="Q4:Q185">
    <cfRule type="cellIs" dxfId="96" priority="14" operator="between">
      <formula>0.4</formula>
      <formula>0.6</formula>
    </cfRule>
    <cfRule type="cellIs" dxfId="95" priority="15" operator="greaterThan">
      <formula>0.6</formula>
    </cfRule>
    <cfRule type="cellIs" dxfId="94" priority="16" operator="lessThan">
      <formula>0.4</formula>
    </cfRule>
  </conditionalFormatting>
  <conditionalFormatting sqref="U4:U185">
    <cfRule type="cellIs" dxfId="93" priority="1" operator="lessThan">
      <formula>3</formula>
    </cfRule>
    <cfRule type="cellIs" dxfId="92" priority="2" operator="between">
      <formula>3</formula>
      <formula>4</formula>
    </cfRule>
    <cfRule type="cellIs" dxfId="91" priority="3" operator="greaterThanOrEqual">
      <formula>5</formula>
    </cfRule>
    <cfRule type="cellIs" dxfId="90" priority="11" operator="lessThan">
      <formula>4</formula>
    </cfRule>
    <cfRule type="cellIs" dxfId="89" priority="12" operator="between">
      <formula>4</formula>
      <formula>5</formula>
    </cfRule>
    <cfRule type="cellIs" dxfId="88" priority="13" operator="greaterThanOrEqual">
      <formula>6</formula>
    </cfRule>
  </conditionalFormatting>
  <conditionalFormatting sqref="S4:T185">
    <cfRule type="cellIs" dxfId="87" priority="7" operator="lessThan">
      <formula>1</formula>
    </cfRule>
    <cfRule type="cellIs" dxfId="86" priority="8" operator="lessThan">
      <formula>0</formula>
    </cfRule>
    <cfRule type="cellIs" dxfId="85" priority="9" operator="between">
      <formula>1</formula>
      <formula>2</formula>
    </cfRule>
    <cfRule type="cellIs" dxfId="84" priority="10" operator="greaterThan">
      <formula>2</formula>
    </cfRule>
  </conditionalFormatting>
  <conditionalFormatting sqref="T4:T185">
    <cfRule type="cellIs" dxfId="83" priority="4" operator="lessThan">
      <formula>0.5</formula>
    </cfRule>
    <cfRule type="cellIs" dxfId="82" priority="5" operator="between">
      <formula>0.5</formula>
      <formula>1</formula>
    </cfRule>
    <cfRule type="cellIs" dxfId="81" priority="6" operator="greaterThan">
      <formula>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90"/>
  <sheetViews>
    <sheetView workbookViewId="0">
      <pane xSplit="4" ySplit="2" topLeftCell="E170" activePane="bottomRight" state="frozen"/>
      <selection pane="topRight" activeCell="E1" sqref="E1"/>
      <selection pane="bottomLeft" activeCell="A3" sqref="A3"/>
      <selection pane="bottomRight" activeCell="A2" sqref="A2:Q189"/>
    </sheetView>
  </sheetViews>
  <sheetFormatPr defaultRowHeight="15"/>
  <cols>
    <col min="1" max="1" width="15.85546875" customWidth="1"/>
    <col min="2" max="2" width="23.85546875" customWidth="1"/>
    <col min="4" max="6" width="7.140625" customWidth="1"/>
    <col min="7" max="7" width="7.5703125" customWidth="1"/>
    <col min="8" max="9" width="7.140625" customWidth="1"/>
    <col min="10" max="10" width="9.5703125" bestFit="1" customWidth="1"/>
    <col min="11" max="11" width="9.28515625" bestFit="1" customWidth="1"/>
    <col min="12" max="16" width="9.140625" style="32"/>
  </cols>
  <sheetData>
    <row r="1" spans="1:17">
      <c r="A1" t="s">
        <v>377</v>
      </c>
    </row>
    <row r="2" spans="1:17" s="27" customFormat="1" ht="41.25" customHeight="1">
      <c r="A2" s="101" t="s">
        <v>73</v>
      </c>
      <c r="B2" s="101" t="s">
        <v>314</v>
      </c>
      <c r="C2" s="101" t="s">
        <v>310</v>
      </c>
      <c r="D2" s="101" t="s">
        <v>54</v>
      </c>
      <c r="E2" s="101" t="s">
        <v>61</v>
      </c>
      <c r="F2" s="101" t="s">
        <v>55</v>
      </c>
      <c r="G2" s="101" t="s">
        <v>56</v>
      </c>
      <c r="H2" s="101" t="s">
        <v>11</v>
      </c>
      <c r="I2" s="101" t="s">
        <v>57</v>
      </c>
      <c r="J2" s="101" t="s">
        <v>99</v>
      </c>
      <c r="K2" s="101" t="s">
        <v>100</v>
      </c>
      <c r="L2" s="116" t="s">
        <v>21</v>
      </c>
      <c r="M2" s="116" t="s">
        <v>64</v>
      </c>
      <c r="N2" s="116" t="s">
        <v>23</v>
      </c>
      <c r="O2" s="116" t="s">
        <v>5</v>
      </c>
      <c r="P2" s="116" t="s">
        <v>326</v>
      </c>
      <c r="Q2" s="101" t="s">
        <v>315</v>
      </c>
    </row>
    <row r="3" spans="1:17">
      <c r="A3" s="109" t="s">
        <v>82</v>
      </c>
      <c r="B3" s="109" t="s">
        <v>251</v>
      </c>
      <c r="C3" s="109">
        <v>41178</v>
      </c>
      <c r="D3" s="109">
        <v>8</v>
      </c>
      <c r="E3" s="109">
        <v>7</v>
      </c>
      <c r="F3" s="109">
        <v>0</v>
      </c>
      <c r="G3" s="109">
        <v>2</v>
      </c>
      <c r="H3" s="109">
        <v>0</v>
      </c>
      <c r="I3" s="109">
        <v>5</v>
      </c>
      <c r="J3" s="104">
        <f t="shared" ref="J3:J34" si="0">D3/C3*100000</f>
        <v>19.427849822720873</v>
      </c>
      <c r="K3" s="104">
        <f t="shared" ref="K3:K34" si="1">I3/C3*10000</f>
        <v>1.2142406139200543</v>
      </c>
      <c r="L3" s="117">
        <f t="shared" ref="L3:L34" si="2">E3/$D3</f>
        <v>0.875</v>
      </c>
      <c r="M3" s="117">
        <f t="shared" ref="M3:M34" si="3">F3/$D3</f>
        <v>0</v>
      </c>
      <c r="N3" s="117">
        <f t="shared" ref="N3:N34" si="4">G3/$D3</f>
        <v>0.25</v>
      </c>
      <c r="O3" s="117">
        <f t="shared" ref="O3:O34" si="5">H3/$D3</f>
        <v>0</v>
      </c>
      <c r="P3" s="104">
        <f t="shared" ref="P3:P34" si="6">H3/C3*100000</f>
        <v>0</v>
      </c>
      <c r="Q3" s="109">
        <v>6</v>
      </c>
    </row>
    <row r="4" spans="1:17">
      <c r="A4" s="109" t="s">
        <v>82</v>
      </c>
      <c r="B4" s="109" t="s">
        <v>237</v>
      </c>
      <c r="C4" s="109">
        <v>58533</v>
      </c>
      <c r="D4" s="109">
        <v>4</v>
      </c>
      <c r="E4" s="109">
        <v>3</v>
      </c>
      <c r="F4" s="109">
        <v>0</v>
      </c>
      <c r="G4" s="109">
        <v>1</v>
      </c>
      <c r="H4" s="109">
        <v>0</v>
      </c>
      <c r="I4" s="109">
        <v>4</v>
      </c>
      <c r="J4" s="104">
        <f t="shared" si="0"/>
        <v>6.8337519006372469</v>
      </c>
      <c r="K4" s="104">
        <f t="shared" si="1"/>
        <v>0.68337519006372471</v>
      </c>
      <c r="L4" s="117">
        <f t="shared" si="2"/>
        <v>0.75</v>
      </c>
      <c r="M4" s="117">
        <f t="shared" si="3"/>
        <v>0</v>
      </c>
      <c r="N4" s="117">
        <f t="shared" si="4"/>
        <v>0.25</v>
      </c>
      <c r="O4" s="117">
        <f t="shared" si="5"/>
        <v>0</v>
      </c>
      <c r="P4" s="104">
        <f t="shared" si="6"/>
        <v>0</v>
      </c>
      <c r="Q4" s="109">
        <v>6</v>
      </c>
    </row>
    <row r="5" spans="1:17">
      <c r="A5" s="109" t="s">
        <v>82</v>
      </c>
      <c r="B5" s="109" t="s">
        <v>255</v>
      </c>
      <c r="C5" s="109">
        <v>29347</v>
      </c>
      <c r="D5" s="109">
        <v>0</v>
      </c>
      <c r="E5" s="109">
        <v>0</v>
      </c>
      <c r="F5" s="109">
        <v>0</v>
      </c>
      <c r="G5" s="109">
        <v>0</v>
      </c>
      <c r="H5" s="109">
        <v>0</v>
      </c>
      <c r="I5" s="109">
        <v>2</v>
      </c>
      <c r="J5" s="104">
        <f t="shared" si="0"/>
        <v>0</v>
      </c>
      <c r="K5" s="104">
        <f t="shared" si="1"/>
        <v>0.68150066446314794</v>
      </c>
      <c r="L5" s="117" t="e">
        <f t="shared" si="2"/>
        <v>#DIV/0!</v>
      </c>
      <c r="M5" s="117" t="e">
        <f t="shared" si="3"/>
        <v>#DIV/0!</v>
      </c>
      <c r="N5" s="117" t="e">
        <f t="shared" si="4"/>
        <v>#DIV/0!</v>
      </c>
      <c r="O5" s="117" t="e">
        <f t="shared" si="5"/>
        <v>#DIV/0!</v>
      </c>
      <c r="P5" s="104">
        <f t="shared" si="6"/>
        <v>0</v>
      </c>
      <c r="Q5" s="109">
        <v>1</v>
      </c>
    </row>
    <row r="6" spans="1:17">
      <c r="A6" s="109" t="s">
        <v>82</v>
      </c>
      <c r="B6" s="109" t="s">
        <v>243</v>
      </c>
      <c r="C6" s="109">
        <v>89217</v>
      </c>
      <c r="D6" s="109">
        <v>2</v>
      </c>
      <c r="E6" s="109">
        <v>1</v>
      </c>
      <c r="F6" s="109">
        <v>0</v>
      </c>
      <c r="G6" s="109">
        <v>1</v>
      </c>
      <c r="H6" s="109">
        <v>0</v>
      </c>
      <c r="I6" s="109">
        <v>3</v>
      </c>
      <c r="J6" s="104">
        <f t="shared" si="0"/>
        <v>2.2417252317383456</v>
      </c>
      <c r="K6" s="104">
        <f t="shared" si="1"/>
        <v>0.33625878476075188</v>
      </c>
      <c r="L6" s="117">
        <f t="shared" si="2"/>
        <v>0.5</v>
      </c>
      <c r="M6" s="117">
        <f t="shared" si="3"/>
        <v>0</v>
      </c>
      <c r="N6" s="117">
        <f t="shared" si="4"/>
        <v>0.5</v>
      </c>
      <c r="O6" s="117">
        <f t="shared" si="5"/>
        <v>0</v>
      </c>
      <c r="P6" s="104">
        <f t="shared" si="6"/>
        <v>0</v>
      </c>
      <c r="Q6" s="109">
        <v>2</v>
      </c>
    </row>
    <row r="7" spans="1:17">
      <c r="A7" s="109" t="s">
        <v>82</v>
      </c>
      <c r="B7" s="109" t="s">
        <v>240</v>
      </c>
      <c r="C7" s="109">
        <v>251158</v>
      </c>
      <c r="D7" s="109">
        <v>12</v>
      </c>
      <c r="E7" s="109">
        <v>10</v>
      </c>
      <c r="F7" s="109">
        <v>1</v>
      </c>
      <c r="G7" s="109">
        <v>4</v>
      </c>
      <c r="H7" s="109">
        <v>0</v>
      </c>
      <c r="I7" s="109">
        <v>5</v>
      </c>
      <c r="J7" s="104">
        <f t="shared" si="0"/>
        <v>4.7778689112033064</v>
      </c>
      <c r="K7" s="104">
        <f t="shared" si="1"/>
        <v>0.19907787130013777</v>
      </c>
      <c r="L7" s="117">
        <f t="shared" si="2"/>
        <v>0.83333333333333337</v>
      </c>
      <c r="M7" s="117">
        <f t="shared" si="3"/>
        <v>8.3333333333333329E-2</v>
      </c>
      <c r="N7" s="117">
        <f t="shared" si="4"/>
        <v>0.33333333333333331</v>
      </c>
      <c r="O7" s="117">
        <f t="shared" si="5"/>
        <v>0</v>
      </c>
      <c r="P7" s="104">
        <f t="shared" si="6"/>
        <v>0</v>
      </c>
      <c r="Q7" s="109">
        <v>5</v>
      </c>
    </row>
    <row r="8" spans="1:17">
      <c r="A8" s="109" t="s">
        <v>82</v>
      </c>
      <c r="B8" s="109" t="s">
        <v>248</v>
      </c>
      <c r="C8" s="109">
        <v>93859</v>
      </c>
      <c r="D8" s="109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4">
        <f t="shared" si="0"/>
        <v>0</v>
      </c>
      <c r="K8" s="104">
        <f t="shared" si="1"/>
        <v>0</v>
      </c>
      <c r="L8" s="117" t="e">
        <f t="shared" si="2"/>
        <v>#DIV/0!</v>
      </c>
      <c r="M8" s="117" t="e">
        <f t="shared" si="3"/>
        <v>#DIV/0!</v>
      </c>
      <c r="N8" s="117" t="e">
        <f t="shared" si="4"/>
        <v>#DIV/0!</v>
      </c>
      <c r="O8" s="117" t="e">
        <f t="shared" si="5"/>
        <v>#DIV/0!</v>
      </c>
      <c r="P8" s="104">
        <f t="shared" si="6"/>
        <v>0</v>
      </c>
      <c r="Q8" s="109">
        <v>0</v>
      </c>
    </row>
    <row r="9" spans="1:17">
      <c r="A9" s="109" t="s">
        <v>82</v>
      </c>
      <c r="B9" s="109" t="s">
        <v>245</v>
      </c>
      <c r="C9" s="109">
        <v>50473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4">
        <f t="shared" si="0"/>
        <v>0</v>
      </c>
      <c r="K9" s="104">
        <f t="shared" si="1"/>
        <v>0</v>
      </c>
      <c r="L9" s="117" t="e">
        <f t="shared" si="2"/>
        <v>#DIV/0!</v>
      </c>
      <c r="M9" s="117" t="e">
        <f t="shared" si="3"/>
        <v>#DIV/0!</v>
      </c>
      <c r="N9" s="117" t="e">
        <f t="shared" si="4"/>
        <v>#DIV/0!</v>
      </c>
      <c r="O9" s="117" t="e">
        <f t="shared" si="5"/>
        <v>#DIV/0!</v>
      </c>
      <c r="P9" s="104">
        <f t="shared" si="6"/>
        <v>0</v>
      </c>
      <c r="Q9" s="109">
        <v>0</v>
      </c>
    </row>
    <row r="10" spans="1:17">
      <c r="A10" s="109" t="s">
        <v>82</v>
      </c>
      <c r="B10" s="109" t="s">
        <v>244</v>
      </c>
      <c r="C10" s="109">
        <v>49060</v>
      </c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4">
        <f t="shared" si="0"/>
        <v>0</v>
      </c>
      <c r="K10" s="104">
        <f t="shared" si="1"/>
        <v>0</v>
      </c>
      <c r="L10" s="117" t="e">
        <f t="shared" si="2"/>
        <v>#DIV/0!</v>
      </c>
      <c r="M10" s="117" t="e">
        <f t="shared" si="3"/>
        <v>#DIV/0!</v>
      </c>
      <c r="N10" s="117" t="e">
        <f t="shared" si="4"/>
        <v>#DIV/0!</v>
      </c>
      <c r="O10" s="117" t="e">
        <f t="shared" si="5"/>
        <v>#DIV/0!</v>
      </c>
      <c r="P10" s="104">
        <f t="shared" si="6"/>
        <v>0</v>
      </c>
      <c r="Q10" s="109">
        <v>0</v>
      </c>
    </row>
    <row r="11" spans="1:17">
      <c r="A11" s="109" t="s">
        <v>82</v>
      </c>
      <c r="B11" s="109" t="s">
        <v>246</v>
      </c>
      <c r="C11" s="109">
        <v>37504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4">
        <f t="shared" si="0"/>
        <v>0</v>
      </c>
      <c r="K11" s="104">
        <f t="shared" si="1"/>
        <v>0</v>
      </c>
      <c r="L11" s="117" t="e">
        <f t="shared" si="2"/>
        <v>#DIV/0!</v>
      </c>
      <c r="M11" s="117" t="e">
        <f t="shared" si="3"/>
        <v>#DIV/0!</v>
      </c>
      <c r="N11" s="117" t="e">
        <f t="shared" si="4"/>
        <v>#DIV/0!</v>
      </c>
      <c r="O11" s="117" t="e">
        <f t="shared" si="5"/>
        <v>#DIV/0!</v>
      </c>
      <c r="P11" s="104">
        <f t="shared" si="6"/>
        <v>0</v>
      </c>
      <c r="Q11" s="109">
        <v>0</v>
      </c>
    </row>
    <row r="12" spans="1:17">
      <c r="A12" s="109" t="s">
        <v>82</v>
      </c>
      <c r="B12" s="109" t="s">
        <v>236</v>
      </c>
      <c r="C12" s="109">
        <v>112425</v>
      </c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4">
        <f t="shared" si="0"/>
        <v>0</v>
      </c>
      <c r="K12" s="104">
        <f t="shared" si="1"/>
        <v>0</v>
      </c>
      <c r="L12" s="117" t="e">
        <f t="shared" si="2"/>
        <v>#DIV/0!</v>
      </c>
      <c r="M12" s="117" t="e">
        <f t="shared" si="3"/>
        <v>#DIV/0!</v>
      </c>
      <c r="N12" s="117" t="e">
        <f t="shared" si="4"/>
        <v>#DIV/0!</v>
      </c>
      <c r="O12" s="117" t="e">
        <f t="shared" si="5"/>
        <v>#DIV/0!</v>
      </c>
      <c r="P12" s="104">
        <f t="shared" si="6"/>
        <v>0</v>
      </c>
      <c r="Q12" s="109">
        <v>0</v>
      </c>
    </row>
    <row r="13" spans="1:17">
      <c r="A13" s="109" t="s">
        <v>82</v>
      </c>
      <c r="B13" s="109" t="s">
        <v>242</v>
      </c>
      <c r="C13" s="109">
        <v>168581</v>
      </c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4">
        <f t="shared" si="0"/>
        <v>0</v>
      </c>
      <c r="K13" s="104">
        <f t="shared" si="1"/>
        <v>0</v>
      </c>
      <c r="L13" s="117" t="e">
        <f t="shared" si="2"/>
        <v>#DIV/0!</v>
      </c>
      <c r="M13" s="117" t="e">
        <f t="shared" si="3"/>
        <v>#DIV/0!</v>
      </c>
      <c r="N13" s="117" t="e">
        <f t="shared" si="4"/>
        <v>#DIV/0!</v>
      </c>
      <c r="O13" s="117" t="e">
        <f t="shared" si="5"/>
        <v>#DIV/0!</v>
      </c>
      <c r="P13" s="104">
        <f t="shared" si="6"/>
        <v>0</v>
      </c>
      <c r="Q13" s="109">
        <v>0</v>
      </c>
    </row>
    <row r="14" spans="1:17">
      <c r="A14" s="109" t="s">
        <v>82</v>
      </c>
      <c r="B14" s="109" t="s">
        <v>249</v>
      </c>
      <c r="C14" s="109">
        <v>113408</v>
      </c>
      <c r="D14" s="109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4">
        <f t="shared" si="0"/>
        <v>0</v>
      </c>
      <c r="K14" s="104">
        <f t="shared" si="1"/>
        <v>0</v>
      </c>
      <c r="L14" s="117" t="e">
        <f t="shared" si="2"/>
        <v>#DIV/0!</v>
      </c>
      <c r="M14" s="117" t="e">
        <f t="shared" si="3"/>
        <v>#DIV/0!</v>
      </c>
      <c r="N14" s="117" t="e">
        <f t="shared" si="4"/>
        <v>#DIV/0!</v>
      </c>
      <c r="O14" s="117" t="e">
        <f t="shared" si="5"/>
        <v>#DIV/0!</v>
      </c>
      <c r="P14" s="104">
        <f t="shared" si="6"/>
        <v>0</v>
      </c>
      <c r="Q14" s="109">
        <v>0</v>
      </c>
    </row>
    <row r="15" spans="1:17">
      <c r="A15" s="109" t="s">
        <v>82</v>
      </c>
      <c r="B15" s="109" t="s">
        <v>239</v>
      </c>
      <c r="C15" s="109">
        <v>209346</v>
      </c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4">
        <f t="shared" si="0"/>
        <v>0</v>
      </c>
      <c r="K15" s="104">
        <f t="shared" si="1"/>
        <v>0</v>
      </c>
      <c r="L15" s="117" t="e">
        <f t="shared" si="2"/>
        <v>#DIV/0!</v>
      </c>
      <c r="M15" s="117" t="e">
        <f t="shared" si="3"/>
        <v>#DIV/0!</v>
      </c>
      <c r="N15" s="117" t="e">
        <f t="shared" si="4"/>
        <v>#DIV/0!</v>
      </c>
      <c r="O15" s="117" t="e">
        <f t="shared" si="5"/>
        <v>#DIV/0!</v>
      </c>
      <c r="P15" s="104">
        <f t="shared" si="6"/>
        <v>0</v>
      </c>
      <c r="Q15" s="109">
        <v>0</v>
      </c>
    </row>
    <row r="16" spans="1:17">
      <c r="A16" s="109" t="s">
        <v>82</v>
      </c>
      <c r="B16" s="109" t="s">
        <v>250</v>
      </c>
      <c r="C16" s="109">
        <v>38601</v>
      </c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4">
        <f t="shared" si="0"/>
        <v>0</v>
      </c>
      <c r="K16" s="104">
        <f t="shared" si="1"/>
        <v>0</v>
      </c>
      <c r="L16" s="117" t="e">
        <f t="shared" si="2"/>
        <v>#DIV/0!</v>
      </c>
      <c r="M16" s="117" t="e">
        <f t="shared" si="3"/>
        <v>#DIV/0!</v>
      </c>
      <c r="N16" s="117" t="e">
        <f t="shared" si="4"/>
        <v>#DIV/0!</v>
      </c>
      <c r="O16" s="117" t="e">
        <f t="shared" si="5"/>
        <v>#DIV/0!</v>
      </c>
      <c r="P16" s="104">
        <f t="shared" si="6"/>
        <v>0</v>
      </c>
      <c r="Q16" s="109">
        <v>0</v>
      </c>
    </row>
    <row r="17" spans="1:17">
      <c r="A17" s="109" t="s">
        <v>82</v>
      </c>
      <c r="B17" s="109" t="s">
        <v>254</v>
      </c>
      <c r="C17" s="109">
        <v>42376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4">
        <f t="shared" si="0"/>
        <v>0</v>
      </c>
      <c r="K17" s="104">
        <f t="shared" si="1"/>
        <v>0</v>
      </c>
      <c r="L17" s="117" t="e">
        <f t="shared" si="2"/>
        <v>#DIV/0!</v>
      </c>
      <c r="M17" s="117" t="e">
        <f t="shared" si="3"/>
        <v>#DIV/0!</v>
      </c>
      <c r="N17" s="117" t="e">
        <f t="shared" si="4"/>
        <v>#DIV/0!</v>
      </c>
      <c r="O17" s="117" t="e">
        <f t="shared" si="5"/>
        <v>#DIV/0!</v>
      </c>
      <c r="P17" s="104">
        <f t="shared" si="6"/>
        <v>0</v>
      </c>
      <c r="Q17" s="109">
        <v>0</v>
      </c>
    </row>
    <row r="18" spans="1:17">
      <c r="A18" s="109" t="s">
        <v>82</v>
      </c>
      <c r="B18" s="109" t="s">
        <v>238</v>
      </c>
      <c r="C18" s="109">
        <v>70051</v>
      </c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4">
        <f t="shared" si="0"/>
        <v>0</v>
      </c>
      <c r="K18" s="104">
        <f t="shared" si="1"/>
        <v>0</v>
      </c>
      <c r="L18" s="117" t="e">
        <f t="shared" si="2"/>
        <v>#DIV/0!</v>
      </c>
      <c r="M18" s="117" t="e">
        <f t="shared" si="3"/>
        <v>#DIV/0!</v>
      </c>
      <c r="N18" s="117" t="e">
        <f t="shared" si="4"/>
        <v>#DIV/0!</v>
      </c>
      <c r="O18" s="117" t="e">
        <f t="shared" si="5"/>
        <v>#DIV/0!</v>
      </c>
      <c r="P18" s="104">
        <f t="shared" si="6"/>
        <v>0</v>
      </c>
      <c r="Q18" s="109">
        <v>0</v>
      </c>
    </row>
    <row r="19" spans="1:17">
      <c r="A19" s="109" t="s">
        <v>82</v>
      </c>
      <c r="B19" s="109" t="s">
        <v>253</v>
      </c>
      <c r="C19" s="109">
        <v>22067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4">
        <f t="shared" si="0"/>
        <v>0</v>
      </c>
      <c r="K19" s="104">
        <f t="shared" si="1"/>
        <v>0</v>
      </c>
      <c r="L19" s="117" t="e">
        <f t="shared" si="2"/>
        <v>#DIV/0!</v>
      </c>
      <c r="M19" s="117" t="e">
        <f t="shared" si="3"/>
        <v>#DIV/0!</v>
      </c>
      <c r="N19" s="117" t="e">
        <f t="shared" si="4"/>
        <v>#DIV/0!</v>
      </c>
      <c r="O19" s="117" t="e">
        <f t="shared" si="5"/>
        <v>#DIV/0!</v>
      </c>
      <c r="P19" s="104">
        <f t="shared" si="6"/>
        <v>0</v>
      </c>
      <c r="Q19" s="109">
        <v>0</v>
      </c>
    </row>
    <row r="20" spans="1:17">
      <c r="A20" s="109" t="s">
        <v>82</v>
      </c>
      <c r="B20" s="109" t="s">
        <v>252</v>
      </c>
      <c r="C20" s="109">
        <v>248039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4">
        <f t="shared" si="0"/>
        <v>0</v>
      </c>
      <c r="K20" s="104">
        <f t="shared" si="1"/>
        <v>0</v>
      </c>
      <c r="L20" s="117" t="e">
        <f t="shared" si="2"/>
        <v>#DIV/0!</v>
      </c>
      <c r="M20" s="117" t="e">
        <f t="shared" si="3"/>
        <v>#DIV/0!</v>
      </c>
      <c r="N20" s="117" t="e">
        <f t="shared" si="4"/>
        <v>#DIV/0!</v>
      </c>
      <c r="O20" s="117" t="e">
        <f t="shared" si="5"/>
        <v>#DIV/0!</v>
      </c>
      <c r="P20" s="104">
        <f t="shared" si="6"/>
        <v>0</v>
      </c>
      <c r="Q20" s="109">
        <v>0</v>
      </c>
    </row>
    <row r="21" spans="1:17">
      <c r="A21" s="109" t="s">
        <v>82</v>
      </c>
      <c r="B21" s="109" t="s">
        <v>241</v>
      </c>
      <c r="C21" s="109">
        <v>87307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4">
        <f t="shared" si="0"/>
        <v>0</v>
      </c>
      <c r="K21" s="104">
        <f t="shared" si="1"/>
        <v>0</v>
      </c>
      <c r="L21" s="117" t="e">
        <f t="shared" si="2"/>
        <v>#DIV/0!</v>
      </c>
      <c r="M21" s="117" t="e">
        <f t="shared" si="3"/>
        <v>#DIV/0!</v>
      </c>
      <c r="N21" s="117" t="e">
        <f t="shared" si="4"/>
        <v>#DIV/0!</v>
      </c>
      <c r="O21" s="117" t="e">
        <f t="shared" si="5"/>
        <v>#DIV/0!</v>
      </c>
      <c r="P21" s="104">
        <f t="shared" si="6"/>
        <v>0</v>
      </c>
      <c r="Q21" s="109">
        <v>0</v>
      </c>
    </row>
    <row r="22" spans="1:17">
      <c r="A22" s="109" t="s">
        <v>82</v>
      </c>
      <c r="B22" s="109" t="s">
        <v>247</v>
      </c>
      <c r="C22" s="109">
        <v>21717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4">
        <f t="shared" si="0"/>
        <v>0</v>
      </c>
      <c r="K22" s="104">
        <f t="shared" si="1"/>
        <v>0</v>
      </c>
      <c r="L22" s="117" t="e">
        <f t="shared" si="2"/>
        <v>#DIV/0!</v>
      </c>
      <c r="M22" s="117" t="e">
        <f t="shared" si="3"/>
        <v>#DIV/0!</v>
      </c>
      <c r="N22" s="117" t="e">
        <f t="shared" si="4"/>
        <v>#DIV/0!</v>
      </c>
      <c r="O22" s="117" t="e">
        <f t="shared" si="5"/>
        <v>#DIV/0!</v>
      </c>
      <c r="P22" s="104">
        <f t="shared" si="6"/>
        <v>0</v>
      </c>
      <c r="Q22" s="109">
        <v>0</v>
      </c>
    </row>
    <row r="23" spans="1:17">
      <c r="A23" s="109" t="s">
        <v>81</v>
      </c>
      <c r="B23" s="109" t="s">
        <v>277</v>
      </c>
      <c r="C23" s="109">
        <v>21943</v>
      </c>
      <c r="D23" s="109">
        <v>3</v>
      </c>
      <c r="E23" s="109">
        <v>3</v>
      </c>
      <c r="F23" s="109">
        <v>0</v>
      </c>
      <c r="G23" s="109">
        <v>2</v>
      </c>
      <c r="H23" s="109">
        <v>0</v>
      </c>
      <c r="I23" s="109">
        <v>8</v>
      </c>
      <c r="J23" s="104">
        <f t="shared" si="0"/>
        <v>13.671785990976622</v>
      </c>
      <c r="K23" s="104">
        <f t="shared" si="1"/>
        <v>3.6458095975937654</v>
      </c>
      <c r="L23" s="117">
        <f t="shared" si="2"/>
        <v>1</v>
      </c>
      <c r="M23" s="117">
        <f t="shared" si="3"/>
        <v>0</v>
      </c>
      <c r="N23" s="117">
        <f t="shared" si="4"/>
        <v>0.66666666666666663</v>
      </c>
      <c r="O23" s="117">
        <f t="shared" si="5"/>
        <v>0</v>
      </c>
      <c r="P23" s="104">
        <f t="shared" si="6"/>
        <v>0</v>
      </c>
      <c r="Q23" s="109">
        <v>5</v>
      </c>
    </row>
    <row r="24" spans="1:17">
      <c r="A24" s="109" t="s">
        <v>81</v>
      </c>
      <c r="B24" s="109" t="s">
        <v>272</v>
      </c>
      <c r="C24" s="109">
        <v>24645</v>
      </c>
      <c r="D24" s="109">
        <v>3</v>
      </c>
      <c r="E24" s="109">
        <v>3</v>
      </c>
      <c r="F24" s="109">
        <v>0</v>
      </c>
      <c r="G24" s="109">
        <v>3</v>
      </c>
      <c r="H24" s="109">
        <v>1</v>
      </c>
      <c r="I24" s="109">
        <v>8</v>
      </c>
      <c r="J24" s="104">
        <f t="shared" si="0"/>
        <v>12.172854534388314</v>
      </c>
      <c r="K24" s="104">
        <f t="shared" si="1"/>
        <v>3.2460945425035508</v>
      </c>
      <c r="L24" s="117">
        <f t="shared" si="2"/>
        <v>1</v>
      </c>
      <c r="M24" s="117">
        <f t="shared" si="3"/>
        <v>0</v>
      </c>
      <c r="N24" s="117">
        <f t="shared" si="4"/>
        <v>1</v>
      </c>
      <c r="O24" s="117">
        <f t="shared" si="5"/>
        <v>0.33333333333333331</v>
      </c>
      <c r="P24" s="104">
        <f t="shared" si="6"/>
        <v>4.057618178129438</v>
      </c>
      <c r="Q24" s="109">
        <v>9</v>
      </c>
    </row>
    <row r="25" spans="1:17">
      <c r="A25" s="109" t="s">
        <v>81</v>
      </c>
      <c r="B25" s="109" t="s">
        <v>271</v>
      </c>
      <c r="C25" s="109">
        <v>80625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11</v>
      </c>
      <c r="J25" s="104">
        <f t="shared" si="0"/>
        <v>0</v>
      </c>
      <c r="K25" s="104">
        <f t="shared" si="1"/>
        <v>1.3643410852713178</v>
      </c>
      <c r="L25" s="117" t="e">
        <f t="shared" si="2"/>
        <v>#DIV/0!</v>
      </c>
      <c r="M25" s="117" t="e">
        <f t="shared" si="3"/>
        <v>#DIV/0!</v>
      </c>
      <c r="N25" s="117" t="e">
        <f t="shared" si="4"/>
        <v>#DIV/0!</v>
      </c>
      <c r="O25" s="117" t="e">
        <f t="shared" si="5"/>
        <v>#DIV/0!</v>
      </c>
      <c r="P25" s="104">
        <f t="shared" si="6"/>
        <v>0</v>
      </c>
      <c r="Q25" s="109">
        <v>2</v>
      </c>
    </row>
    <row r="26" spans="1:17">
      <c r="A26" s="109" t="s">
        <v>81</v>
      </c>
      <c r="B26" s="109" t="s">
        <v>274</v>
      </c>
      <c r="C26" s="109">
        <v>80060</v>
      </c>
      <c r="D26" s="109">
        <v>9</v>
      </c>
      <c r="E26" s="109">
        <v>7</v>
      </c>
      <c r="F26" s="109">
        <v>1</v>
      </c>
      <c r="G26" s="109">
        <v>5</v>
      </c>
      <c r="H26" s="109">
        <v>0</v>
      </c>
      <c r="I26" s="109">
        <v>10</v>
      </c>
      <c r="J26" s="104">
        <f t="shared" si="0"/>
        <v>11.241568823382462</v>
      </c>
      <c r="K26" s="104">
        <f t="shared" si="1"/>
        <v>1.2490632025980515</v>
      </c>
      <c r="L26" s="117">
        <f t="shared" si="2"/>
        <v>0.77777777777777779</v>
      </c>
      <c r="M26" s="117">
        <f t="shared" si="3"/>
        <v>0.1111111111111111</v>
      </c>
      <c r="N26" s="117">
        <f t="shared" si="4"/>
        <v>0.55555555555555558</v>
      </c>
      <c r="O26" s="117">
        <f t="shared" si="5"/>
        <v>0</v>
      </c>
      <c r="P26" s="104">
        <f t="shared" si="6"/>
        <v>0</v>
      </c>
      <c r="Q26" s="109">
        <v>5</v>
      </c>
    </row>
    <row r="27" spans="1:17">
      <c r="A27" s="109" t="s">
        <v>81</v>
      </c>
      <c r="B27" s="109" t="s">
        <v>282</v>
      </c>
      <c r="C27" s="109">
        <v>74995</v>
      </c>
      <c r="D27" s="109">
        <v>4</v>
      </c>
      <c r="E27" s="109">
        <v>4</v>
      </c>
      <c r="F27" s="109">
        <v>2</v>
      </c>
      <c r="G27" s="109">
        <v>1</v>
      </c>
      <c r="H27" s="109">
        <v>0</v>
      </c>
      <c r="I27" s="109">
        <v>5</v>
      </c>
      <c r="J27" s="104">
        <f t="shared" si="0"/>
        <v>5.3336889125941731</v>
      </c>
      <c r="K27" s="104">
        <f t="shared" si="1"/>
        <v>0.66671111407427164</v>
      </c>
      <c r="L27" s="117">
        <f t="shared" si="2"/>
        <v>1</v>
      </c>
      <c r="M27" s="117">
        <f t="shared" si="3"/>
        <v>0.5</v>
      </c>
      <c r="N27" s="117">
        <f t="shared" si="4"/>
        <v>0.25</v>
      </c>
      <c r="O27" s="117">
        <f t="shared" si="5"/>
        <v>0</v>
      </c>
      <c r="P27" s="104">
        <f t="shared" si="6"/>
        <v>0</v>
      </c>
      <c r="Q27" s="109">
        <v>7</v>
      </c>
    </row>
    <row r="28" spans="1:17">
      <c r="A28" s="109" t="s">
        <v>81</v>
      </c>
      <c r="B28" s="109" t="s">
        <v>273</v>
      </c>
      <c r="C28" s="109">
        <v>265072</v>
      </c>
      <c r="D28" s="109">
        <v>14</v>
      </c>
      <c r="E28" s="109">
        <v>14</v>
      </c>
      <c r="F28" s="109">
        <v>2</v>
      </c>
      <c r="G28" s="109">
        <v>5</v>
      </c>
      <c r="H28" s="109">
        <v>0</v>
      </c>
      <c r="I28" s="109">
        <v>15</v>
      </c>
      <c r="J28" s="104">
        <f t="shared" si="0"/>
        <v>5.2815838715518808</v>
      </c>
      <c r="K28" s="104">
        <f t="shared" si="1"/>
        <v>0.56588398623770142</v>
      </c>
      <c r="L28" s="117">
        <f t="shared" si="2"/>
        <v>1</v>
      </c>
      <c r="M28" s="117">
        <f t="shared" si="3"/>
        <v>0.14285714285714285</v>
      </c>
      <c r="N28" s="117">
        <f t="shared" si="4"/>
        <v>0.35714285714285715</v>
      </c>
      <c r="O28" s="117">
        <f t="shared" si="5"/>
        <v>0</v>
      </c>
      <c r="P28" s="104">
        <f t="shared" si="6"/>
        <v>0</v>
      </c>
      <c r="Q28" s="109">
        <v>7</v>
      </c>
    </row>
    <row r="29" spans="1:17">
      <c r="A29" s="109" t="s">
        <v>81</v>
      </c>
      <c r="B29" s="109" t="s">
        <v>268</v>
      </c>
      <c r="C29" s="109">
        <v>142271</v>
      </c>
      <c r="D29" s="109">
        <v>4</v>
      </c>
      <c r="E29" s="109">
        <v>4</v>
      </c>
      <c r="F29" s="109">
        <v>0</v>
      </c>
      <c r="G29" s="109">
        <v>1</v>
      </c>
      <c r="H29" s="109">
        <v>0</v>
      </c>
      <c r="I29" s="109">
        <v>2</v>
      </c>
      <c r="J29" s="104">
        <f t="shared" si="0"/>
        <v>2.8115357311047227</v>
      </c>
      <c r="K29" s="104">
        <f t="shared" si="1"/>
        <v>0.14057678655523614</v>
      </c>
      <c r="L29" s="117">
        <f t="shared" si="2"/>
        <v>1</v>
      </c>
      <c r="M29" s="117">
        <f t="shared" si="3"/>
        <v>0</v>
      </c>
      <c r="N29" s="117">
        <f t="shared" si="4"/>
        <v>0.25</v>
      </c>
      <c r="O29" s="117">
        <f t="shared" si="5"/>
        <v>0</v>
      </c>
      <c r="P29" s="104">
        <f t="shared" si="6"/>
        <v>0</v>
      </c>
      <c r="Q29" s="109">
        <v>4</v>
      </c>
    </row>
    <row r="30" spans="1:17">
      <c r="A30" s="109" t="s">
        <v>81</v>
      </c>
      <c r="B30" s="109" t="s">
        <v>267</v>
      </c>
      <c r="C30" s="109">
        <v>98206</v>
      </c>
      <c r="D30" s="109">
        <v>1</v>
      </c>
      <c r="E30" s="109">
        <v>1</v>
      </c>
      <c r="F30" s="109">
        <v>0</v>
      </c>
      <c r="G30" s="109">
        <v>0</v>
      </c>
      <c r="H30" s="109">
        <v>0</v>
      </c>
      <c r="I30" s="109">
        <v>1</v>
      </c>
      <c r="J30" s="104">
        <f t="shared" si="0"/>
        <v>1.0182677229497179</v>
      </c>
      <c r="K30" s="104">
        <f t="shared" si="1"/>
        <v>0.10182677229497179</v>
      </c>
      <c r="L30" s="117">
        <f t="shared" si="2"/>
        <v>1</v>
      </c>
      <c r="M30" s="117">
        <f t="shared" si="3"/>
        <v>0</v>
      </c>
      <c r="N30" s="117">
        <f t="shared" si="4"/>
        <v>0</v>
      </c>
      <c r="O30" s="117">
        <f t="shared" si="5"/>
        <v>0</v>
      </c>
      <c r="P30" s="104">
        <f t="shared" si="6"/>
        <v>0</v>
      </c>
      <c r="Q30" s="109">
        <v>2</v>
      </c>
    </row>
    <row r="31" spans="1:17">
      <c r="A31" s="109" t="s">
        <v>81</v>
      </c>
      <c r="B31" s="109" t="s">
        <v>283</v>
      </c>
      <c r="C31" s="109">
        <v>13679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4">
        <f t="shared" si="0"/>
        <v>0</v>
      </c>
      <c r="K31" s="104">
        <f t="shared" si="1"/>
        <v>0</v>
      </c>
      <c r="L31" s="117" t="e">
        <f t="shared" si="2"/>
        <v>#DIV/0!</v>
      </c>
      <c r="M31" s="117" t="e">
        <f t="shared" si="3"/>
        <v>#DIV/0!</v>
      </c>
      <c r="N31" s="117" t="e">
        <f t="shared" si="4"/>
        <v>#DIV/0!</v>
      </c>
      <c r="O31" s="117" t="e">
        <f t="shared" si="5"/>
        <v>#DIV/0!</v>
      </c>
      <c r="P31" s="104">
        <f t="shared" si="6"/>
        <v>0</v>
      </c>
      <c r="Q31" s="109">
        <v>0</v>
      </c>
    </row>
    <row r="32" spans="1:17">
      <c r="A32" s="109" t="s">
        <v>81</v>
      </c>
      <c r="B32" s="109" t="s">
        <v>276</v>
      </c>
      <c r="C32" s="109">
        <v>24635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4">
        <f t="shared" si="0"/>
        <v>0</v>
      </c>
      <c r="K32" s="104">
        <f t="shared" si="1"/>
        <v>0</v>
      </c>
      <c r="L32" s="117" t="e">
        <f t="shared" si="2"/>
        <v>#DIV/0!</v>
      </c>
      <c r="M32" s="117" t="e">
        <f t="shared" si="3"/>
        <v>#DIV/0!</v>
      </c>
      <c r="N32" s="117" t="e">
        <f t="shared" si="4"/>
        <v>#DIV/0!</v>
      </c>
      <c r="O32" s="117" t="e">
        <f t="shared" si="5"/>
        <v>#DIV/0!</v>
      </c>
      <c r="P32" s="104">
        <f t="shared" si="6"/>
        <v>0</v>
      </c>
      <c r="Q32" s="109">
        <v>0</v>
      </c>
    </row>
    <row r="33" spans="1:17">
      <c r="A33" s="109" t="s">
        <v>81</v>
      </c>
      <c r="B33" s="109" t="s">
        <v>281</v>
      </c>
      <c r="C33" s="109">
        <v>37624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4">
        <f t="shared" si="0"/>
        <v>0</v>
      </c>
      <c r="K33" s="104">
        <f t="shared" si="1"/>
        <v>0</v>
      </c>
      <c r="L33" s="117" t="e">
        <f t="shared" si="2"/>
        <v>#DIV/0!</v>
      </c>
      <c r="M33" s="117" t="e">
        <f t="shared" si="3"/>
        <v>#DIV/0!</v>
      </c>
      <c r="N33" s="117" t="e">
        <f t="shared" si="4"/>
        <v>#DIV/0!</v>
      </c>
      <c r="O33" s="117" t="e">
        <f t="shared" si="5"/>
        <v>#DIV/0!</v>
      </c>
      <c r="P33" s="104">
        <f t="shared" si="6"/>
        <v>0</v>
      </c>
      <c r="Q33" s="109">
        <v>0</v>
      </c>
    </row>
    <row r="34" spans="1:17">
      <c r="A34" s="109" t="s">
        <v>81</v>
      </c>
      <c r="B34" s="109" t="s">
        <v>266</v>
      </c>
      <c r="C34" s="109">
        <v>106456</v>
      </c>
      <c r="D34" s="109">
        <v>1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4">
        <f t="shared" si="0"/>
        <v>0.93935522657248061</v>
      </c>
      <c r="K34" s="104">
        <f t="shared" si="1"/>
        <v>0</v>
      </c>
      <c r="L34" s="117">
        <f t="shared" si="2"/>
        <v>0</v>
      </c>
      <c r="M34" s="117">
        <f t="shared" si="3"/>
        <v>0</v>
      </c>
      <c r="N34" s="117">
        <f t="shared" si="4"/>
        <v>0</v>
      </c>
      <c r="O34" s="117">
        <f t="shared" si="5"/>
        <v>0</v>
      </c>
      <c r="P34" s="104">
        <f t="shared" si="6"/>
        <v>0</v>
      </c>
      <c r="Q34" s="109">
        <v>4</v>
      </c>
    </row>
    <row r="35" spans="1:17">
      <c r="A35" s="109" t="s">
        <v>81</v>
      </c>
      <c r="B35" s="109" t="s">
        <v>279</v>
      </c>
      <c r="C35" s="109">
        <v>55322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4">
        <f t="shared" ref="J35:J66" si="7">D35/C35*100000</f>
        <v>0</v>
      </c>
      <c r="K35" s="104">
        <f t="shared" ref="K35:K66" si="8">I35/C35*10000</f>
        <v>0</v>
      </c>
      <c r="L35" s="117" t="e">
        <f t="shared" ref="L35:L66" si="9">E35/$D35</f>
        <v>#DIV/0!</v>
      </c>
      <c r="M35" s="117" t="e">
        <f t="shared" ref="M35:M66" si="10">F35/$D35</f>
        <v>#DIV/0!</v>
      </c>
      <c r="N35" s="117" t="e">
        <f t="shared" ref="N35:N66" si="11">G35/$D35</f>
        <v>#DIV/0!</v>
      </c>
      <c r="O35" s="117" t="e">
        <f t="shared" ref="O35:O66" si="12">H35/$D35</f>
        <v>#DIV/0!</v>
      </c>
      <c r="P35" s="104">
        <f t="shared" ref="P35:P66" si="13">H35/C35*100000</f>
        <v>0</v>
      </c>
      <c r="Q35" s="109">
        <v>0</v>
      </c>
    </row>
    <row r="36" spans="1:17">
      <c r="A36" s="109" t="s">
        <v>81</v>
      </c>
      <c r="B36" s="109" t="s">
        <v>269</v>
      </c>
      <c r="C36" s="109">
        <v>151258</v>
      </c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4">
        <f t="shared" si="7"/>
        <v>0</v>
      </c>
      <c r="K36" s="104">
        <f t="shared" si="8"/>
        <v>0</v>
      </c>
      <c r="L36" s="117" t="e">
        <f t="shared" si="9"/>
        <v>#DIV/0!</v>
      </c>
      <c r="M36" s="117" t="e">
        <f t="shared" si="10"/>
        <v>#DIV/0!</v>
      </c>
      <c r="N36" s="117" t="e">
        <f t="shared" si="11"/>
        <v>#DIV/0!</v>
      </c>
      <c r="O36" s="117" t="e">
        <f t="shared" si="12"/>
        <v>#DIV/0!</v>
      </c>
      <c r="P36" s="104">
        <f t="shared" si="13"/>
        <v>0</v>
      </c>
      <c r="Q36" s="109">
        <v>0</v>
      </c>
    </row>
    <row r="37" spans="1:17">
      <c r="A37" s="109" t="s">
        <v>81</v>
      </c>
      <c r="B37" s="109" t="s">
        <v>275</v>
      </c>
      <c r="C37" s="109">
        <v>56393.063999999998</v>
      </c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4">
        <f t="shared" si="7"/>
        <v>0</v>
      </c>
      <c r="K37" s="104">
        <f t="shared" si="8"/>
        <v>0</v>
      </c>
      <c r="L37" s="117" t="e">
        <f t="shared" si="9"/>
        <v>#DIV/0!</v>
      </c>
      <c r="M37" s="117" t="e">
        <f t="shared" si="10"/>
        <v>#DIV/0!</v>
      </c>
      <c r="N37" s="117" t="e">
        <f t="shared" si="11"/>
        <v>#DIV/0!</v>
      </c>
      <c r="O37" s="117" t="e">
        <f t="shared" si="12"/>
        <v>#DIV/0!</v>
      </c>
      <c r="P37" s="104">
        <f t="shared" si="13"/>
        <v>0</v>
      </c>
      <c r="Q37" s="109">
        <v>0</v>
      </c>
    </row>
    <row r="38" spans="1:17">
      <c r="A38" s="109" t="s">
        <v>81</v>
      </c>
      <c r="B38" s="109" t="s">
        <v>270</v>
      </c>
      <c r="C38" s="109">
        <v>140319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4">
        <f t="shared" si="7"/>
        <v>0</v>
      </c>
      <c r="K38" s="104">
        <f t="shared" si="8"/>
        <v>0</v>
      </c>
      <c r="L38" s="117" t="e">
        <f t="shared" si="9"/>
        <v>#DIV/0!</v>
      </c>
      <c r="M38" s="117" t="e">
        <f t="shared" si="10"/>
        <v>#DIV/0!</v>
      </c>
      <c r="N38" s="117" t="e">
        <f t="shared" si="11"/>
        <v>#DIV/0!</v>
      </c>
      <c r="O38" s="117" t="e">
        <f t="shared" si="12"/>
        <v>#DIV/0!</v>
      </c>
      <c r="P38" s="104">
        <f t="shared" si="13"/>
        <v>0</v>
      </c>
      <c r="Q38" s="109">
        <v>0</v>
      </c>
    </row>
    <row r="39" spans="1:17">
      <c r="A39" s="109" t="s">
        <v>81</v>
      </c>
      <c r="B39" s="109" t="s">
        <v>278</v>
      </c>
      <c r="C39" s="109">
        <v>61723</v>
      </c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4">
        <f t="shared" si="7"/>
        <v>0</v>
      </c>
      <c r="K39" s="104">
        <f t="shared" si="8"/>
        <v>0</v>
      </c>
      <c r="L39" s="117" t="e">
        <f t="shared" si="9"/>
        <v>#DIV/0!</v>
      </c>
      <c r="M39" s="117" t="e">
        <f t="shared" si="10"/>
        <v>#DIV/0!</v>
      </c>
      <c r="N39" s="117" t="e">
        <f t="shared" si="11"/>
        <v>#DIV/0!</v>
      </c>
      <c r="O39" s="117" t="e">
        <f t="shared" si="12"/>
        <v>#DIV/0!</v>
      </c>
      <c r="P39" s="104">
        <f t="shared" si="13"/>
        <v>0</v>
      </c>
      <c r="Q39" s="109">
        <v>0</v>
      </c>
    </row>
    <row r="40" spans="1:17">
      <c r="A40" s="109" t="s">
        <v>81</v>
      </c>
      <c r="B40" s="109" t="s">
        <v>280</v>
      </c>
      <c r="C40" s="109">
        <v>43922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4">
        <f t="shared" si="7"/>
        <v>0</v>
      </c>
      <c r="K40" s="104">
        <f t="shared" si="8"/>
        <v>0</v>
      </c>
      <c r="L40" s="117" t="e">
        <f t="shared" si="9"/>
        <v>#DIV/0!</v>
      </c>
      <c r="M40" s="117" t="e">
        <f t="shared" si="10"/>
        <v>#DIV/0!</v>
      </c>
      <c r="N40" s="117" t="e">
        <f t="shared" si="11"/>
        <v>#DIV/0!</v>
      </c>
      <c r="O40" s="117" t="e">
        <f t="shared" si="12"/>
        <v>#DIV/0!</v>
      </c>
      <c r="P40" s="104">
        <f t="shared" si="13"/>
        <v>0</v>
      </c>
      <c r="Q40" s="109">
        <v>0</v>
      </c>
    </row>
    <row r="41" spans="1:17">
      <c r="A41" s="109" t="s">
        <v>311</v>
      </c>
      <c r="B41" s="109" t="s">
        <v>265</v>
      </c>
      <c r="C41" s="109">
        <v>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4" t="e">
        <f t="shared" si="7"/>
        <v>#DIV/0!</v>
      </c>
      <c r="K41" s="104" t="e">
        <f t="shared" si="8"/>
        <v>#DIV/0!</v>
      </c>
      <c r="L41" s="117" t="e">
        <f t="shared" si="9"/>
        <v>#DIV/0!</v>
      </c>
      <c r="M41" s="117" t="e">
        <f t="shared" si="10"/>
        <v>#DIV/0!</v>
      </c>
      <c r="N41" s="117" t="e">
        <f t="shared" si="11"/>
        <v>#DIV/0!</v>
      </c>
      <c r="O41" s="117" t="e">
        <f t="shared" si="12"/>
        <v>#DIV/0!</v>
      </c>
      <c r="P41" s="104" t="e">
        <f t="shared" si="13"/>
        <v>#DIV/0!</v>
      </c>
      <c r="Q41" s="109">
        <v>0</v>
      </c>
    </row>
    <row r="42" spans="1:17">
      <c r="A42" s="109" t="s">
        <v>311</v>
      </c>
      <c r="B42" s="109" t="s">
        <v>258</v>
      </c>
      <c r="C42" s="109">
        <v>92858.13</v>
      </c>
      <c r="D42" s="109">
        <v>3</v>
      </c>
      <c r="E42" s="109">
        <v>3</v>
      </c>
      <c r="F42" s="109">
        <v>0</v>
      </c>
      <c r="G42" s="109">
        <v>0</v>
      </c>
      <c r="H42" s="109">
        <v>0</v>
      </c>
      <c r="I42" s="109">
        <v>3</v>
      </c>
      <c r="J42" s="104">
        <f t="shared" si="7"/>
        <v>3.2307348855722164</v>
      </c>
      <c r="K42" s="104">
        <f t="shared" si="8"/>
        <v>0.32307348855722162</v>
      </c>
      <c r="L42" s="117">
        <f t="shared" si="9"/>
        <v>1</v>
      </c>
      <c r="M42" s="117">
        <f t="shared" si="10"/>
        <v>0</v>
      </c>
      <c r="N42" s="117">
        <f t="shared" si="11"/>
        <v>0</v>
      </c>
      <c r="O42" s="117">
        <f t="shared" si="12"/>
        <v>0</v>
      </c>
      <c r="P42" s="104">
        <f t="shared" si="13"/>
        <v>0</v>
      </c>
      <c r="Q42" s="109">
        <v>4</v>
      </c>
    </row>
    <row r="43" spans="1:17">
      <c r="A43" s="109" t="s">
        <v>311</v>
      </c>
      <c r="B43" s="109" t="s">
        <v>257</v>
      </c>
      <c r="C43" s="109">
        <v>52124.904000000002</v>
      </c>
      <c r="D43" s="109">
        <v>1</v>
      </c>
      <c r="E43" s="109">
        <v>1</v>
      </c>
      <c r="F43" s="109">
        <v>0</v>
      </c>
      <c r="G43" s="109">
        <v>0</v>
      </c>
      <c r="H43" s="109">
        <v>0</v>
      </c>
      <c r="I43" s="109">
        <v>1</v>
      </c>
      <c r="J43" s="104">
        <f t="shared" si="7"/>
        <v>1.9184687611127302</v>
      </c>
      <c r="K43" s="104">
        <f t="shared" si="8"/>
        <v>0.19184687611127302</v>
      </c>
      <c r="L43" s="117">
        <f t="shared" si="9"/>
        <v>1</v>
      </c>
      <c r="M43" s="117">
        <f t="shared" si="10"/>
        <v>0</v>
      </c>
      <c r="N43" s="117">
        <f t="shared" si="11"/>
        <v>0</v>
      </c>
      <c r="O43" s="117">
        <f t="shared" si="12"/>
        <v>0</v>
      </c>
      <c r="P43" s="104">
        <f t="shared" si="13"/>
        <v>0</v>
      </c>
      <c r="Q43" s="109">
        <v>3</v>
      </c>
    </row>
    <row r="44" spans="1:17">
      <c r="A44" s="109" t="s">
        <v>311</v>
      </c>
      <c r="B44" s="109" t="s">
        <v>256</v>
      </c>
      <c r="C44" s="109">
        <v>66647.934000000008</v>
      </c>
      <c r="D44" s="109">
        <v>1</v>
      </c>
      <c r="E44" s="109">
        <v>1</v>
      </c>
      <c r="F44" s="109">
        <v>0</v>
      </c>
      <c r="G44" s="109">
        <v>0</v>
      </c>
      <c r="H44" s="109">
        <v>0</v>
      </c>
      <c r="I44" s="109">
        <v>1</v>
      </c>
      <c r="J44" s="104">
        <f t="shared" si="7"/>
        <v>1.5004216034663578</v>
      </c>
      <c r="K44" s="104">
        <f t="shared" si="8"/>
        <v>0.15004216034663578</v>
      </c>
      <c r="L44" s="117">
        <f t="shared" si="9"/>
        <v>1</v>
      </c>
      <c r="M44" s="117">
        <f t="shared" si="10"/>
        <v>0</v>
      </c>
      <c r="N44" s="117">
        <f t="shared" si="11"/>
        <v>0</v>
      </c>
      <c r="O44" s="117">
        <f t="shared" si="12"/>
        <v>0</v>
      </c>
      <c r="P44" s="104">
        <f t="shared" si="13"/>
        <v>0</v>
      </c>
      <c r="Q44" s="109">
        <v>3</v>
      </c>
    </row>
    <row r="45" spans="1:17">
      <c r="A45" s="109" t="s">
        <v>311</v>
      </c>
      <c r="B45" s="109" t="s">
        <v>260</v>
      </c>
      <c r="C45" s="109">
        <v>75962.987999999998</v>
      </c>
      <c r="D45" s="109">
        <v>1</v>
      </c>
      <c r="E45" s="109">
        <v>1</v>
      </c>
      <c r="F45" s="109">
        <v>0</v>
      </c>
      <c r="G45" s="109">
        <v>0</v>
      </c>
      <c r="H45" s="109">
        <v>0</v>
      </c>
      <c r="I45" s="109">
        <v>1</v>
      </c>
      <c r="J45" s="104">
        <f t="shared" si="7"/>
        <v>1.3164305753744179</v>
      </c>
      <c r="K45" s="104">
        <f t="shared" si="8"/>
        <v>0.13164305753744179</v>
      </c>
      <c r="L45" s="117">
        <f t="shared" si="9"/>
        <v>1</v>
      </c>
      <c r="M45" s="117">
        <f t="shared" si="10"/>
        <v>0</v>
      </c>
      <c r="N45" s="117">
        <f t="shared" si="11"/>
        <v>0</v>
      </c>
      <c r="O45" s="117">
        <f t="shared" si="12"/>
        <v>0</v>
      </c>
      <c r="P45" s="104">
        <f t="shared" si="13"/>
        <v>0</v>
      </c>
      <c r="Q45" s="109">
        <v>2</v>
      </c>
    </row>
    <row r="46" spans="1:17">
      <c r="A46" s="109" t="s">
        <v>311</v>
      </c>
      <c r="B46" s="109" t="s">
        <v>276</v>
      </c>
      <c r="C46" s="109">
        <v>24635</v>
      </c>
      <c r="D46" s="109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4">
        <f t="shared" si="7"/>
        <v>0</v>
      </c>
      <c r="K46" s="104">
        <f t="shared" si="8"/>
        <v>0</v>
      </c>
      <c r="L46" s="117" t="e">
        <f t="shared" si="9"/>
        <v>#DIV/0!</v>
      </c>
      <c r="M46" s="117" t="e">
        <f t="shared" si="10"/>
        <v>#DIV/0!</v>
      </c>
      <c r="N46" s="117" t="e">
        <f t="shared" si="11"/>
        <v>#DIV/0!</v>
      </c>
      <c r="O46" s="117" t="e">
        <f t="shared" si="12"/>
        <v>#DIV/0!</v>
      </c>
      <c r="P46" s="104">
        <f t="shared" si="13"/>
        <v>0</v>
      </c>
      <c r="Q46" s="109">
        <v>0</v>
      </c>
    </row>
    <row r="47" spans="1:17">
      <c r="A47" s="109" t="s">
        <v>311</v>
      </c>
      <c r="B47" s="109" t="s">
        <v>262</v>
      </c>
      <c r="C47" s="109">
        <v>37591.614000000001</v>
      </c>
      <c r="D47" s="109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4">
        <f t="shared" si="7"/>
        <v>0</v>
      </c>
      <c r="K47" s="104">
        <f t="shared" si="8"/>
        <v>0</v>
      </c>
      <c r="L47" s="117" t="e">
        <f t="shared" si="9"/>
        <v>#DIV/0!</v>
      </c>
      <c r="M47" s="117" t="e">
        <f t="shared" si="10"/>
        <v>#DIV/0!</v>
      </c>
      <c r="N47" s="117" t="e">
        <f t="shared" si="11"/>
        <v>#DIV/0!</v>
      </c>
      <c r="O47" s="117" t="e">
        <f t="shared" si="12"/>
        <v>#DIV/0!</v>
      </c>
      <c r="P47" s="104">
        <f t="shared" si="13"/>
        <v>0</v>
      </c>
      <c r="Q47" s="109">
        <v>0</v>
      </c>
    </row>
    <row r="48" spans="1:17">
      <c r="A48" s="109" t="s">
        <v>311</v>
      </c>
      <c r="B48" s="109" t="s">
        <v>264</v>
      </c>
      <c r="C48" s="109">
        <v>182403.30600000001</v>
      </c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4">
        <f t="shared" si="7"/>
        <v>0</v>
      </c>
      <c r="K48" s="104">
        <f t="shared" si="8"/>
        <v>0</v>
      </c>
      <c r="L48" s="117" t="e">
        <f t="shared" si="9"/>
        <v>#DIV/0!</v>
      </c>
      <c r="M48" s="117" t="e">
        <f t="shared" si="10"/>
        <v>#DIV/0!</v>
      </c>
      <c r="N48" s="117" t="e">
        <f t="shared" si="11"/>
        <v>#DIV/0!</v>
      </c>
      <c r="O48" s="117" t="e">
        <f t="shared" si="12"/>
        <v>#DIV/0!</v>
      </c>
      <c r="P48" s="104">
        <f t="shared" si="13"/>
        <v>0</v>
      </c>
      <c r="Q48" s="109">
        <v>0</v>
      </c>
    </row>
    <row r="49" spans="1:17">
      <c r="A49" s="109" t="s">
        <v>311</v>
      </c>
      <c r="B49" s="109" t="s">
        <v>263</v>
      </c>
      <c r="C49" s="109">
        <v>38332.385999999999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4">
        <f t="shared" si="7"/>
        <v>0</v>
      </c>
      <c r="K49" s="104">
        <f t="shared" si="8"/>
        <v>0</v>
      </c>
      <c r="L49" s="117" t="e">
        <f t="shared" si="9"/>
        <v>#DIV/0!</v>
      </c>
      <c r="M49" s="117" t="e">
        <f t="shared" si="10"/>
        <v>#DIV/0!</v>
      </c>
      <c r="N49" s="117" t="e">
        <f t="shared" si="11"/>
        <v>#DIV/0!</v>
      </c>
      <c r="O49" s="117" t="e">
        <f t="shared" si="12"/>
        <v>#DIV/0!</v>
      </c>
      <c r="P49" s="104">
        <f t="shared" si="13"/>
        <v>0</v>
      </c>
      <c r="Q49" s="109">
        <v>0</v>
      </c>
    </row>
    <row r="50" spans="1:17">
      <c r="A50" s="109" t="s">
        <v>311</v>
      </c>
      <c r="B50" s="109" t="s">
        <v>261</v>
      </c>
      <c r="C50" s="109">
        <v>112862.052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  <c r="J50" s="104">
        <f t="shared" si="7"/>
        <v>0</v>
      </c>
      <c r="K50" s="104">
        <f t="shared" si="8"/>
        <v>0</v>
      </c>
      <c r="L50" s="117" t="e">
        <f t="shared" si="9"/>
        <v>#DIV/0!</v>
      </c>
      <c r="M50" s="117" t="e">
        <f t="shared" si="10"/>
        <v>#DIV/0!</v>
      </c>
      <c r="N50" s="117" t="e">
        <f t="shared" si="11"/>
        <v>#DIV/0!</v>
      </c>
      <c r="O50" s="117" t="e">
        <f t="shared" si="12"/>
        <v>#DIV/0!</v>
      </c>
      <c r="P50" s="104">
        <f t="shared" si="13"/>
        <v>0</v>
      </c>
      <c r="Q50" s="109">
        <v>0</v>
      </c>
    </row>
    <row r="51" spans="1:17">
      <c r="A51" s="109" t="s">
        <v>79</v>
      </c>
      <c r="B51" s="109" t="s">
        <v>234</v>
      </c>
      <c r="C51" s="109">
        <v>54520</v>
      </c>
      <c r="D51" s="109">
        <v>7</v>
      </c>
      <c r="E51" s="109">
        <v>6</v>
      </c>
      <c r="F51" s="109">
        <v>0</v>
      </c>
      <c r="G51" s="109">
        <v>3</v>
      </c>
      <c r="H51" s="109">
        <v>0</v>
      </c>
      <c r="I51" s="109">
        <v>13</v>
      </c>
      <c r="J51" s="104">
        <f t="shared" si="7"/>
        <v>12.839325018341894</v>
      </c>
      <c r="K51" s="104">
        <f t="shared" si="8"/>
        <v>2.3844460748349228</v>
      </c>
      <c r="L51" s="117">
        <f t="shared" si="9"/>
        <v>0.8571428571428571</v>
      </c>
      <c r="M51" s="117">
        <f t="shared" si="10"/>
        <v>0</v>
      </c>
      <c r="N51" s="117">
        <f t="shared" si="11"/>
        <v>0.42857142857142855</v>
      </c>
      <c r="O51" s="117">
        <f t="shared" si="12"/>
        <v>0</v>
      </c>
      <c r="P51" s="104">
        <f t="shared" si="13"/>
        <v>0</v>
      </c>
      <c r="Q51" s="109">
        <v>4</v>
      </c>
    </row>
    <row r="52" spans="1:17">
      <c r="A52" s="109" t="s">
        <v>79</v>
      </c>
      <c r="B52" s="109" t="s">
        <v>228</v>
      </c>
      <c r="C52" s="109">
        <v>125305</v>
      </c>
      <c r="D52" s="109">
        <v>2</v>
      </c>
      <c r="E52" s="109">
        <v>2</v>
      </c>
      <c r="F52" s="109">
        <v>0</v>
      </c>
      <c r="G52" s="109">
        <v>1</v>
      </c>
      <c r="H52" s="109">
        <v>0</v>
      </c>
      <c r="I52" s="109">
        <v>7</v>
      </c>
      <c r="J52" s="104">
        <f t="shared" si="7"/>
        <v>1.5961055025737201</v>
      </c>
      <c r="K52" s="104">
        <f t="shared" si="8"/>
        <v>0.55863692590080205</v>
      </c>
      <c r="L52" s="117">
        <f t="shared" si="9"/>
        <v>1</v>
      </c>
      <c r="M52" s="117">
        <f t="shared" si="10"/>
        <v>0</v>
      </c>
      <c r="N52" s="117">
        <f t="shared" si="11"/>
        <v>0.5</v>
      </c>
      <c r="O52" s="117">
        <f t="shared" si="12"/>
        <v>0</v>
      </c>
      <c r="P52" s="104">
        <f t="shared" si="13"/>
        <v>0</v>
      </c>
      <c r="Q52" s="109">
        <v>2</v>
      </c>
    </row>
    <row r="53" spans="1:17">
      <c r="A53" s="109" t="s">
        <v>79</v>
      </c>
      <c r="B53" s="109" t="s">
        <v>232</v>
      </c>
      <c r="C53" s="109">
        <v>43779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1</v>
      </c>
      <c r="J53" s="104">
        <f t="shared" si="7"/>
        <v>0</v>
      </c>
      <c r="K53" s="104">
        <f t="shared" si="8"/>
        <v>0.22842001873044152</v>
      </c>
      <c r="L53" s="117" t="e">
        <f t="shared" si="9"/>
        <v>#DIV/0!</v>
      </c>
      <c r="M53" s="117" t="e">
        <f t="shared" si="10"/>
        <v>#DIV/0!</v>
      </c>
      <c r="N53" s="117" t="e">
        <f t="shared" si="11"/>
        <v>#DIV/0!</v>
      </c>
      <c r="O53" s="117" t="e">
        <f t="shared" si="12"/>
        <v>#DIV/0!</v>
      </c>
      <c r="P53" s="104">
        <f t="shared" si="13"/>
        <v>0</v>
      </c>
      <c r="Q53" s="109">
        <v>0</v>
      </c>
    </row>
    <row r="54" spans="1:17">
      <c r="A54" s="109" t="s">
        <v>79</v>
      </c>
      <c r="B54" s="109" t="s">
        <v>235</v>
      </c>
      <c r="C54" s="109">
        <v>57690</v>
      </c>
      <c r="D54" s="109">
        <v>1</v>
      </c>
      <c r="E54" s="109">
        <v>1</v>
      </c>
      <c r="F54" s="109">
        <v>0</v>
      </c>
      <c r="G54" s="109">
        <v>0</v>
      </c>
      <c r="H54" s="109">
        <v>0</v>
      </c>
      <c r="I54" s="109">
        <v>1</v>
      </c>
      <c r="J54" s="104">
        <f t="shared" si="7"/>
        <v>1.7334026694401108</v>
      </c>
      <c r="K54" s="104">
        <f t="shared" si="8"/>
        <v>0.17334026694401108</v>
      </c>
      <c r="L54" s="117">
        <f t="shared" si="9"/>
        <v>1</v>
      </c>
      <c r="M54" s="117">
        <f t="shared" si="10"/>
        <v>0</v>
      </c>
      <c r="N54" s="117">
        <f t="shared" si="11"/>
        <v>0</v>
      </c>
      <c r="O54" s="117">
        <f t="shared" si="12"/>
        <v>0</v>
      </c>
      <c r="P54" s="104">
        <f t="shared" si="13"/>
        <v>0</v>
      </c>
      <c r="Q54" s="109">
        <v>3</v>
      </c>
    </row>
    <row r="55" spans="1:17">
      <c r="A55" s="109" t="s">
        <v>79</v>
      </c>
      <c r="B55" s="109" t="s">
        <v>222</v>
      </c>
      <c r="C55" s="109">
        <v>120461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2</v>
      </c>
      <c r="J55" s="104">
        <f t="shared" si="7"/>
        <v>0</v>
      </c>
      <c r="K55" s="104">
        <f t="shared" si="8"/>
        <v>0.16602883920937067</v>
      </c>
      <c r="L55" s="117" t="e">
        <f t="shared" si="9"/>
        <v>#DIV/0!</v>
      </c>
      <c r="M55" s="117" t="e">
        <f t="shared" si="10"/>
        <v>#DIV/0!</v>
      </c>
      <c r="N55" s="117" t="e">
        <f t="shared" si="11"/>
        <v>#DIV/0!</v>
      </c>
      <c r="O55" s="117" t="e">
        <f t="shared" si="12"/>
        <v>#DIV/0!</v>
      </c>
      <c r="P55" s="104">
        <f t="shared" si="13"/>
        <v>0</v>
      </c>
      <c r="Q55" s="109">
        <v>0</v>
      </c>
    </row>
    <row r="56" spans="1:17">
      <c r="A56" s="109" t="s">
        <v>79</v>
      </c>
      <c r="B56" s="109" t="s">
        <v>225</v>
      </c>
      <c r="C56" s="109">
        <v>203283</v>
      </c>
      <c r="D56" s="109">
        <v>1</v>
      </c>
      <c r="E56" s="109">
        <v>1</v>
      </c>
      <c r="F56" s="109">
        <v>0</v>
      </c>
      <c r="G56" s="109">
        <v>0</v>
      </c>
      <c r="H56" s="109">
        <v>0</v>
      </c>
      <c r="I56" s="109">
        <v>2</v>
      </c>
      <c r="J56" s="104">
        <f t="shared" si="7"/>
        <v>0.49192505029933636</v>
      </c>
      <c r="K56" s="104">
        <f t="shared" si="8"/>
        <v>9.8385010059867273E-2</v>
      </c>
      <c r="L56" s="117">
        <f t="shared" si="9"/>
        <v>1</v>
      </c>
      <c r="M56" s="117">
        <f t="shared" si="10"/>
        <v>0</v>
      </c>
      <c r="N56" s="117">
        <f t="shared" si="11"/>
        <v>0</v>
      </c>
      <c r="O56" s="117">
        <f t="shared" si="12"/>
        <v>0</v>
      </c>
      <c r="P56" s="104">
        <f t="shared" si="13"/>
        <v>0</v>
      </c>
      <c r="Q56" s="109">
        <v>2</v>
      </c>
    </row>
    <row r="57" spans="1:17">
      <c r="A57" s="109" t="s">
        <v>79</v>
      </c>
      <c r="B57" s="109" t="s">
        <v>227</v>
      </c>
      <c r="C57" s="109">
        <v>350360</v>
      </c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2</v>
      </c>
      <c r="J57" s="104">
        <f t="shared" si="7"/>
        <v>0</v>
      </c>
      <c r="K57" s="104">
        <f t="shared" si="8"/>
        <v>5.7084142025345362E-2</v>
      </c>
      <c r="L57" s="117" t="e">
        <f t="shared" si="9"/>
        <v>#DIV/0!</v>
      </c>
      <c r="M57" s="117" t="e">
        <f t="shared" si="10"/>
        <v>#DIV/0!</v>
      </c>
      <c r="N57" s="117" t="e">
        <f t="shared" si="11"/>
        <v>#DIV/0!</v>
      </c>
      <c r="O57" s="117" t="e">
        <f t="shared" si="12"/>
        <v>#DIV/0!</v>
      </c>
      <c r="P57" s="104">
        <f t="shared" si="13"/>
        <v>0</v>
      </c>
      <c r="Q57" s="109">
        <v>0</v>
      </c>
    </row>
    <row r="58" spans="1:17">
      <c r="A58" s="109" t="s">
        <v>79</v>
      </c>
      <c r="B58" s="109" t="s">
        <v>229</v>
      </c>
      <c r="C58" s="109">
        <v>62857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4">
        <f t="shared" si="7"/>
        <v>0</v>
      </c>
      <c r="K58" s="104">
        <f t="shared" si="8"/>
        <v>0</v>
      </c>
      <c r="L58" s="117" t="e">
        <f t="shared" si="9"/>
        <v>#DIV/0!</v>
      </c>
      <c r="M58" s="117" t="e">
        <f t="shared" si="10"/>
        <v>#DIV/0!</v>
      </c>
      <c r="N58" s="117" t="e">
        <f t="shared" si="11"/>
        <v>#DIV/0!</v>
      </c>
      <c r="O58" s="117" t="e">
        <f t="shared" si="12"/>
        <v>#DIV/0!</v>
      </c>
      <c r="P58" s="104">
        <f t="shared" si="13"/>
        <v>0</v>
      </c>
      <c r="Q58" s="109">
        <v>0</v>
      </c>
    </row>
    <row r="59" spans="1:17">
      <c r="A59" s="109" t="s">
        <v>79</v>
      </c>
      <c r="B59" s="109" t="s">
        <v>226</v>
      </c>
      <c r="C59" s="109">
        <v>32960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4">
        <f t="shared" si="7"/>
        <v>0</v>
      </c>
      <c r="K59" s="104">
        <f t="shared" si="8"/>
        <v>0</v>
      </c>
      <c r="L59" s="117" t="e">
        <f t="shared" si="9"/>
        <v>#DIV/0!</v>
      </c>
      <c r="M59" s="117" t="e">
        <f t="shared" si="10"/>
        <v>#DIV/0!</v>
      </c>
      <c r="N59" s="117" t="e">
        <f t="shared" si="11"/>
        <v>#DIV/0!</v>
      </c>
      <c r="O59" s="117" t="e">
        <f t="shared" si="12"/>
        <v>#DIV/0!</v>
      </c>
      <c r="P59" s="104">
        <f t="shared" si="13"/>
        <v>0</v>
      </c>
      <c r="Q59" s="109">
        <v>0</v>
      </c>
    </row>
    <row r="60" spans="1:17">
      <c r="A60" s="109" t="s">
        <v>79</v>
      </c>
      <c r="B60" s="109" t="s">
        <v>218</v>
      </c>
      <c r="C60" s="109">
        <v>78960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  <c r="J60" s="104">
        <f t="shared" si="7"/>
        <v>0</v>
      </c>
      <c r="K60" s="104">
        <f t="shared" si="8"/>
        <v>0</v>
      </c>
      <c r="L60" s="117" t="e">
        <f t="shared" si="9"/>
        <v>#DIV/0!</v>
      </c>
      <c r="M60" s="117" t="e">
        <f t="shared" si="10"/>
        <v>#DIV/0!</v>
      </c>
      <c r="N60" s="117" t="e">
        <f t="shared" si="11"/>
        <v>#DIV/0!</v>
      </c>
      <c r="O60" s="117" t="e">
        <f t="shared" si="12"/>
        <v>#DIV/0!</v>
      </c>
      <c r="P60" s="104">
        <f t="shared" si="13"/>
        <v>0</v>
      </c>
      <c r="Q60" s="109">
        <v>0</v>
      </c>
    </row>
    <row r="61" spans="1:17">
      <c r="A61" s="109" t="s">
        <v>79</v>
      </c>
      <c r="B61" s="109" t="s">
        <v>219</v>
      </c>
      <c r="C61" s="109">
        <v>171126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04">
        <f t="shared" si="7"/>
        <v>0</v>
      </c>
      <c r="K61" s="104">
        <f t="shared" si="8"/>
        <v>0</v>
      </c>
      <c r="L61" s="117" t="e">
        <f t="shared" si="9"/>
        <v>#DIV/0!</v>
      </c>
      <c r="M61" s="117" t="e">
        <f t="shared" si="10"/>
        <v>#DIV/0!</v>
      </c>
      <c r="N61" s="117" t="e">
        <f t="shared" si="11"/>
        <v>#DIV/0!</v>
      </c>
      <c r="O61" s="117" t="e">
        <f t="shared" si="12"/>
        <v>#DIV/0!</v>
      </c>
      <c r="P61" s="104">
        <f t="shared" si="13"/>
        <v>0</v>
      </c>
      <c r="Q61" s="109">
        <v>0</v>
      </c>
    </row>
    <row r="62" spans="1:17">
      <c r="A62" s="109" t="s">
        <v>79</v>
      </c>
      <c r="B62" s="109" t="s">
        <v>220</v>
      </c>
      <c r="C62" s="109">
        <v>92091</v>
      </c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  <c r="J62" s="104">
        <f t="shared" si="7"/>
        <v>0</v>
      </c>
      <c r="K62" s="104">
        <f t="shared" si="8"/>
        <v>0</v>
      </c>
      <c r="L62" s="117" t="e">
        <f t="shared" si="9"/>
        <v>#DIV/0!</v>
      </c>
      <c r="M62" s="117" t="e">
        <f t="shared" si="10"/>
        <v>#DIV/0!</v>
      </c>
      <c r="N62" s="117" t="e">
        <f t="shared" si="11"/>
        <v>#DIV/0!</v>
      </c>
      <c r="O62" s="117" t="e">
        <f t="shared" si="12"/>
        <v>#DIV/0!</v>
      </c>
      <c r="P62" s="104">
        <f t="shared" si="13"/>
        <v>0</v>
      </c>
      <c r="Q62" s="109">
        <v>0</v>
      </c>
    </row>
    <row r="63" spans="1:17">
      <c r="A63" s="109" t="s">
        <v>79</v>
      </c>
      <c r="B63" s="109" t="s">
        <v>223</v>
      </c>
      <c r="C63" s="109">
        <v>53478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  <c r="J63" s="104">
        <f t="shared" si="7"/>
        <v>0</v>
      </c>
      <c r="K63" s="104">
        <f t="shared" si="8"/>
        <v>0</v>
      </c>
      <c r="L63" s="117" t="e">
        <f t="shared" si="9"/>
        <v>#DIV/0!</v>
      </c>
      <c r="M63" s="117" t="e">
        <f t="shared" si="10"/>
        <v>#DIV/0!</v>
      </c>
      <c r="N63" s="117" t="e">
        <f t="shared" si="11"/>
        <v>#DIV/0!</v>
      </c>
      <c r="O63" s="117" t="e">
        <f t="shared" si="12"/>
        <v>#DIV/0!</v>
      </c>
      <c r="P63" s="104">
        <f t="shared" si="13"/>
        <v>0</v>
      </c>
      <c r="Q63" s="109">
        <v>0</v>
      </c>
    </row>
    <row r="64" spans="1:17">
      <c r="A64" s="109" t="s">
        <v>79</v>
      </c>
      <c r="B64" s="109" t="s">
        <v>221</v>
      </c>
      <c r="C64" s="109">
        <v>80246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  <c r="J64" s="104">
        <f t="shared" si="7"/>
        <v>0</v>
      </c>
      <c r="K64" s="104">
        <f t="shared" si="8"/>
        <v>0</v>
      </c>
      <c r="L64" s="117" t="e">
        <f t="shared" si="9"/>
        <v>#DIV/0!</v>
      </c>
      <c r="M64" s="117" t="e">
        <f t="shared" si="10"/>
        <v>#DIV/0!</v>
      </c>
      <c r="N64" s="117" t="e">
        <f t="shared" si="11"/>
        <v>#DIV/0!</v>
      </c>
      <c r="O64" s="117" t="e">
        <f t="shared" si="12"/>
        <v>#DIV/0!</v>
      </c>
      <c r="P64" s="104">
        <f t="shared" si="13"/>
        <v>0</v>
      </c>
      <c r="Q64" s="109">
        <v>0</v>
      </c>
    </row>
    <row r="65" spans="1:17">
      <c r="A65" s="109" t="s">
        <v>79</v>
      </c>
      <c r="B65" s="109" t="s">
        <v>230</v>
      </c>
      <c r="C65" s="109">
        <v>18049</v>
      </c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  <c r="J65" s="104">
        <f t="shared" si="7"/>
        <v>0</v>
      </c>
      <c r="K65" s="104">
        <f t="shared" si="8"/>
        <v>0</v>
      </c>
      <c r="L65" s="117" t="e">
        <f t="shared" si="9"/>
        <v>#DIV/0!</v>
      </c>
      <c r="M65" s="117" t="e">
        <f t="shared" si="10"/>
        <v>#DIV/0!</v>
      </c>
      <c r="N65" s="117" t="e">
        <f t="shared" si="11"/>
        <v>#DIV/0!</v>
      </c>
      <c r="O65" s="117" t="e">
        <f t="shared" si="12"/>
        <v>#DIV/0!</v>
      </c>
      <c r="P65" s="104">
        <f t="shared" si="13"/>
        <v>0</v>
      </c>
      <c r="Q65" s="109">
        <v>0</v>
      </c>
    </row>
    <row r="66" spans="1:17">
      <c r="A66" s="109" t="s">
        <v>79</v>
      </c>
      <c r="B66" s="109" t="s">
        <v>313</v>
      </c>
      <c r="C66" s="109">
        <v>86237</v>
      </c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  <c r="J66" s="104">
        <f t="shared" si="7"/>
        <v>0</v>
      </c>
      <c r="K66" s="104">
        <f t="shared" si="8"/>
        <v>0</v>
      </c>
      <c r="L66" s="117" t="e">
        <f t="shared" si="9"/>
        <v>#DIV/0!</v>
      </c>
      <c r="M66" s="117" t="e">
        <f t="shared" si="10"/>
        <v>#DIV/0!</v>
      </c>
      <c r="N66" s="117" t="e">
        <f t="shared" si="11"/>
        <v>#DIV/0!</v>
      </c>
      <c r="O66" s="117" t="e">
        <f t="shared" si="12"/>
        <v>#DIV/0!</v>
      </c>
      <c r="P66" s="104">
        <f t="shared" si="13"/>
        <v>0</v>
      </c>
      <c r="Q66" s="109">
        <v>0</v>
      </c>
    </row>
    <row r="67" spans="1:17">
      <c r="A67" s="109" t="s">
        <v>79</v>
      </c>
      <c r="B67" s="109" t="s">
        <v>224</v>
      </c>
      <c r="C67" s="109">
        <v>69880</v>
      </c>
      <c r="D67" s="109">
        <v>0</v>
      </c>
      <c r="E67" s="109">
        <v>0</v>
      </c>
      <c r="F67" s="109">
        <v>0</v>
      </c>
      <c r="G67" s="109">
        <v>0</v>
      </c>
      <c r="H67" s="109">
        <v>0</v>
      </c>
      <c r="I67" s="109">
        <v>0</v>
      </c>
      <c r="J67" s="104">
        <f t="shared" ref="J67:J98" si="14">D67/C67*100000</f>
        <v>0</v>
      </c>
      <c r="K67" s="104">
        <f t="shared" ref="K67:K98" si="15">I67/C67*10000</f>
        <v>0</v>
      </c>
      <c r="L67" s="117" t="e">
        <f t="shared" ref="L67:L98" si="16">E67/$D67</f>
        <v>#DIV/0!</v>
      </c>
      <c r="M67" s="117" t="e">
        <f t="shared" ref="M67:M98" si="17">F67/$D67</f>
        <v>#DIV/0!</v>
      </c>
      <c r="N67" s="117" t="e">
        <f t="shared" ref="N67:N98" si="18">G67/$D67</f>
        <v>#DIV/0!</v>
      </c>
      <c r="O67" s="117" t="e">
        <f t="shared" ref="O67:O98" si="19">H67/$D67</f>
        <v>#DIV/0!</v>
      </c>
      <c r="P67" s="104">
        <f t="shared" ref="P67:P98" si="20">H67/C67*100000</f>
        <v>0</v>
      </c>
      <c r="Q67" s="109">
        <v>0</v>
      </c>
    </row>
    <row r="68" spans="1:17">
      <c r="A68" s="109" t="s">
        <v>79</v>
      </c>
      <c r="B68" s="109" t="s">
        <v>233</v>
      </c>
      <c r="C68" s="109">
        <v>52671</v>
      </c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  <c r="J68" s="104">
        <f t="shared" si="14"/>
        <v>0</v>
      </c>
      <c r="K68" s="104">
        <f t="shared" si="15"/>
        <v>0</v>
      </c>
      <c r="L68" s="117" t="e">
        <f t="shared" si="16"/>
        <v>#DIV/0!</v>
      </c>
      <c r="M68" s="117" t="e">
        <f t="shared" si="17"/>
        <v>#DIV/0!</v>
      </c>
      <c r="N68" s="117" t="e">
        <f t="shared" si="18"/>
        <v>#DIV/0!</v>
      </c>
      <c r="O68" s="117" t="e">
        <f t="shared" si="19"/>
        <v>#DIV/0!</v>
      </c>
      <c r="P68" s="104">
        <f t="shared" si="20"/>
        <v>0</v>
      </c>
      <c r="Q68" s="109">
        <v>0</v>
      </c>
    </row>
    <row r="69" spans="1:17">
      <c r="A69" s="109" t="s">
        <v>79</v>
      </c>
      <c r="B69" s="109" t="s">
        <v>231</v>
      </c>
      <c r="C69" s="109">
        <v>122403</v>
      </c>
      <c r="D69" s="109">
        <v>0</v>
      </c>
      <c r="E69" s="109">
        <v>0</v>
      </c>
      <c r="F69" s="109">
        <v>0</v>
      </c>
      <c r="G69" s="109">
        <v>0</v>
      </c>
      <c r="H69" s="109">
        <v>0</v>
      </c>
      <c r="I69" s="109">
        <v>0</v>
      </c>
      <c r="J69" s="104">
        <f t="shared" si="14"/>
        <v>0</v>
      </c>
      <c r="K69" s="104">
        <f t="shared" si="15"/>
        <v>0</v>
      </c>
      <c r="L69" s="117" t="e">
        <f t="shared" si="16"/>
        <v>#DIV/0!</v>
      </c>
      <c r="M69" s="117" t="e">
        <f t="shared" si="17"/>
        <v>#DIV/0!</v>
      </c>
      <c r="N69" s="117" t="e">
        <f t="shared" si="18"/>
        <v>#DIV/0!</v>
      </c>
      <c r="O69" s="117" t="e">
        <f t="shared" si="19"/>
        <v>#DIV/0!</v>
      </c>
      <c r="P69" s="104">
        <f t="shared" si="20"/>
        <v>0</v>
      </c>
      <c r="Q69" s="109">
        <v>0</v>
      </c>
    </row>
    <row r="70" spans="1:17">
      <c r="A70" s="109" t="s">
        <v>78</v>
      </c>
      <c r="B70" s="109" t="s">
        <v>215</v>
      </c>
      <c r="C70" s="109">
        <v>82947</v>
      </c>
      <c r="D70" s="109">
        <v>74</v>
      </c>
      <c r="E70" s="109">
        <v>58</v>
      </c>
      <c r="F70" s="109">
        <v>13</v>
      </c>
      <c r="G70" s="109">
        <v>49</v>
      </c>
      <c r="H70" s="109">
        <v>7</v>
      </c>
      <c r="I70" s="109">
        <v>78</v>
      </c>
      <c r="J70" s="104">
        <f t="shared" si="14"/>
        <v>89.21359422281698</v>
      </c>
      <c r="K70" s="104">
        <f t="shared" si="15"/>
        <v>9.4035950667293573</v>
      </c>
      <c r="L70" s="117">
        <f t="shared" si="16"/>
        <v>0.78378378378378377</v>
      </c>
      <c r="M70" s="117">
        <f t="shared" si="17"/>
        <v>0.17567567567567569</v>
      </c>
      <c r="N70" s="117">
        <f t="shared" si="18"/>
        <v>0.66216216216216217</v>
      </c>
      <c r="O70" s="117">
        <f t="shared" si="19"/>
        <v>9.45945945945946E-2</v>
      </c>
      <c r="P70" s="104">
        <f t="shared" si="20"/>
        <v>8.4391237778340393</v>
      </c>
      <c r="Q70" s="109">
        <v>10</v>
      </c>
    </row>
    <row r="71" spans="1:17">
      <c r="A71" s="109" t="s">
        <v>78</v>
      </c>
      <c r="B71" s="109" t="s">
        <v>210</v>
      </c>
      <c r="C71" s="109">
        <v>105503</v>
      </c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6</v>
      </c>
      <c r="J71" s="104">
        <f t="shared" si="14"/>
        <v>0</v>
      </c>
      <c r="K71" s="104">
        <f t="shared" si="15"/>
        <v>0.56870420746329486</v>
      </c>
      <c r="L71" s="117" t="e">
        <f t="shared" si="16"/>
        <v>#DIV/0!</v>
      </c>
      <c r="M71" s="117" t="e">
        <f t="shared" si="17"/>
        <v>#DIV/0!</v>
      </c>
      <c r="N71" s="117" t="e">
        <f t="shared" si="18"/>
        <v>#DIV/0!</v>
      </c>
      <c r="O71" s="117" t="e">
        <f t="shared" si="19"/>
        <v>#DIV/0!</v>
      </c>
      <c r="P71" s="104">
        <f t="shared" si="20"/>
        <v>0</v>
      </c>
      <c r="Q71" s="109">
        <v>1</v>
      </c>
    </row>
    <row r="72" spans="1:17">
      <c r="A72" s="109" t="s">
        <v>78</v>
      </c>
      <c r="B72" s="109" t="s">
        <v>205</v>
      </c>
      <c r="C72" s="109">
        <v>138441</v>
      </c>
      <c r="D72" s="109">
        <v>1</v>
      </c>
      <c r="E72" s="109">
        <v>1</v>
      </c>
      <c r="F72" s="109">
        <v>0</v>
      </c>
      <c r="G72" s="109">
        <v>0</v>
      </c>
      <c r="H72" s="109">
        <v>0</v>
      </c>
      <c r="I72" s="109">
        <v>5</v>
      </c>
      <c r="J72" s="104">
        <f t="shared" si="14"/>
        <v>0.72232936774510437</v>
      </c>
      <c r="K72" s="104">
        <f t="shared" si="15"/>
        <v>0.36116468387255224</v>
      </c>
      <c r="L72" s="117">
        <f t="shared" si="16"/>
        <v>1</v>
      </c>
      <c r="M72" s="117">
        <f t="shared" si="17"/>
        <v>0</v>
      </c>
      <c r="N72" s="117">
        <f t="shared" si="18"/>
        <v>0</v>
      </c>
      <c r="O72" s="117">
        <f t="shared" si="19"/>
        <v>0</v>
      </c>
      <c r="P72" s="104">
        <f t="shared" si="20"/>
        <v>0</v>
      </c>
      <c r="Q72" s="109">
        <v>3</v>
      </c>
    </row>
    <row r="73" spans="1:17">
      <c r="A73" s="109" t="s">
        <v>78</v>
      </c>
      <c r="B73" s="109" t="s">
        <v>212</v>
      </c>
      <c r="C73" s="109">
        <v>142126</v>
      </c>
      <c r="D73" s="109">
        <v>0</v>
      </c>
      <c r="E73" s="109">
        <v>0</v>
      </c>
      <c r="F73" s="109">
        <v>0</v>
      </c>
      <c r="G73" s="109">
        <v>0</v>
      </c>
      <c r="H73" s="109">
        <v>0</v>
      </c>
      <c r="I73" s="109">
        <v>5</v>
      </c>
      <c r="J73" s="104">
        <f t="shared" si="14"/>
        <v>0</v>
      </c>
      <c r="K73" s="104">
        <f t="shared" si="15"/>
        <v>0.351800515035954</v>
      </c>
      <c r="L73" s="117" t="e">
        <f t="shared" si="16"/>
        <v>#DIV/0!</v>
      </c>
      <c r="M73" s="117" t="e">
        <f t="shared" si="17"/>
        <v>#DIV/0!</v>
      </c>
      <c r="N73" s="117" t="e">
        <f t="shared" si="18"/>
        <v>#DIV/0!</v>
      </c>
      <c r="O73" s="117" t="e">
        <f t="shared" si="19"/>
        <v>#DIV/0!</v>
      </c>
      <c r="P73" s="104">
        <f t="shared" si="20"/>
        <v>0</v>
      </c>
      <c r="Q73" s="109">
        <v>1</v>
      </c>
    </row>
    <row r="74" spans="1:17">
      <c r="A74" s="109" t="s">
        <v>78</v>
      </c>
      <c r="B74" s="109" t="s">
        <v>206</v>
      </c>
      <c r="C74" s="109">
        <v>153860</v>
      </c>
      <c r="D74" s="109">
        <v>0</v>
      </c>
      <c r="E74" s="109">
        <v>0</v>
      </c>
      <c r="F74" s="109">
        <v>0</v>
      </c>
      <c r="G74" s="109">
        <v>0</v>
      </c>
      <c r="H74" s="109">
        <v>0</v>
      </c>
      <c r="I74" s="109">
        <v>4</v>
      </c>
      <c r="J74" s="104">
        <f t="shared" si="14"/>
        <v>0</v>
      </c>
      <c r="K74" s="104">
        <f t="shared" si="15"/>
        <v>0.25997660210581047</v>
      </c>
      <c r="L74" s="117" t="e">
        <f t="shared" si="16"/>
        <v>#DIV/0!</v>
      </c>
      <c r="M74" s="117" t="e">
        <f t="shared" si="17"/>
        <v>#DIV/0!</v>
      </c>
      <c r="N74" s="117" t="e">
        <f t="shared" si="18"/>
        <v>#DIV/0!</v>
      </c>
      <c r="O74" s="117" t="e">
        <f t="shared" si="19"/>
        <v>#DIV/0!</v>
      </c>
      <c r="P74" s="104">
        <f t="shared" si="20"/>
        <v>0</v>
      </c>
      <c r="Q74" s="109">
        <v>0</v>
      </c>
    </row>
    <row r="75" spans="1:17">
      <c r="A75" s="109" t="s">
        <v>78</v>
      </c>
      <c r="B75" s="109" t="s">
        <v>204</v>
      </c>
      <c r="C75" s="109">
        <v>242004</v>
      </c>
      <c r="D75" s="109">
        <v>5</v>
      </c>
      <c r="E75" s="109">
        <v>5</v>
      </c>
      <c r="F75" s="109">
        <v>0</v>
      </c>
      <c r="G75" s="109">
        <v>0</v>
      </c>
      <c r="H75" s="109">
        <v>0</v>
      </c>
      <c r="I75" s="109">
        <v>5</v>
      </c>
      <c r="J75" s="104">
        <f t="shared" si="14"/>
        <v>2.0660815523710352</v>
      </c>
      <c r="K75" s="104">
        <f t="shared" si="15"/>
        <v>0.20660815523710352</v>
      </c>
      <c r="L75" s="117">
        <f t="shared" si="16"/>
        <v>1</v>
      </c>
      <c r="M75" s="117">
        <f t="shared" si="17"/>
        <v>0</v>
      </c>
      <c r="N75" s="117">
        <f t="shared" si="18"/>
        <v>0</v>
      </c>
      <c r="O75" s="117">
        <f t="shared" si="19"/>
        <v>0</v>
      </c>
      <c r="P75" s="104">
        <f t="shared" si="20"/>
        <v>0</v>
      </c>
      <c r="Q75" s="109">
        <v>3</v>
      </c>
    </row>
    <row r="76" spans="1:17">
      <c r="A76" s="109" t="s">
        <v>78</v>
      </c>
      <c r="B76" s="109" t="s">
        <v>211</v>
      </c>
      <c r="C76" s="109">
        <v>178464</v>
      </c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3</v>
      </c>
      <c r="J76" s="104">
        <f t="shared" si="14"/>
        <v>0</v>
      </c>
      <c r="K76" s="104">
        <f t="shared" si="15"/>
        <v>0.16810112963959117</v>
      </c>
      <c r="L76" s="117" t="e">
        <f t="shared" si="16"/>
        <v>#DIV/0!</v>
      </c>
      <c r="M76" s="117" t="e">
        <f t="shared" si="17"/>
        <v>#DIV/0!</v>
      </c>
      <c r="N76" s="117" t="e">
        <f t="shared" si="18"/>
        <v>#DIV/0!</v>
      </c>
      <c r="O76" s="117" t="e">
        <f t="shared" si="19"/>
        <v>#DIV/0!</v>
      </c>
      <c r="P76" s="104">
        <f t="shared" si="20"/>
        <v>0</v>
      </c>
      <c r="Q76" s="109">
        <v>0</v>
      </c>
    </row>
    <row r="77" spans="1:17">
      <c r="A77" s="109" t="s">
        <v>78</v>
      </c>
      <c r="B77" s="109" t="s">
        <v>207</v>
      </c>
      <c r="C77" s="109">
        <v>215794</v>
      </c>
      <c r="D77" s="109">
        <v>3</v>
      </c>
      <c r="E77" s="109">
        <v>3</v>
      </c>
      <c r="F77" s="109">
        <v>0</v>
      </c>
      <c r="G77" s="109">
        <v>0</v>
      </c>
      <c r="H77" s="109">
        <v>0</v>
      </c>
      <c r="I77" s="109">
        <v>3</v>
      </c>
      <c r="J77" s="104">
        <f t="shared" si="14"/>
        <v>1.3902147418371225</v>
      </c>
      <c r="K77" s="104">
        <f t="shared" si="15"/>
        <v>0.13902147418371225</v>
      </c>
      <c r="L77" s="117">
        <f t="shared" si="16"/>
        <v>1</v>
      </c>
      <c r="M77" s="117">
        <f t="shared" si="17"/>
        <v>0</v>
      </c>
      <c r="N77" s="117">
        <f t="shared" si="18"/>
        <v>0</v>
      </c>
      <c r="O77" s="117">
        <f t="shared" si="19"/>
        <v>0</v>
      </c>
      <c r="P77" s="104">
        <f t="shared" si="20"/>
        <v>0</v>
      </c>
      <c r="Q77" s="109">
        <v>2</v>
      </c>
    </row>
    <row r="78" spans="1:17">
      <c r="A78" s="109" t="s">
        <v>78</v>
      </c>
      <c r="B78" s="109" t="s">
        <v>213</v>
      </c>
      <c r="C78" s="109">
        <v>247045</v>
      </c>
      <c r="D78" s="109">
        <v>3</v>
      </c>
      <c r="E78" s="109">
        <v>2</v>
      </c>
      <c r="F78" s="109">
        <v>0</v>
      </c>
      <c r="G78" s="109">
        <v>0</v>
      </c>
      <c r="H78" s="109">
        <v>0</v>
      </c>
      <c r="I78" s="109">
        <v>2</v>
      </c>
      <c r="J78" s="104">
        <f t="shared" si="14"/>
        <v>1.2143536602643243</v>
      </c>
      <c r="K78" s="104">
        <f t="shared" si="15"/>
        <v>8.0956910684288286E-2</v>
      </c>
      <c r="L78" s="117">
        <f t="shared" si="16"/>
        <v>0.66666666666666663</v>
      </c>
      <c r="M78" s="117">
        <f t="shared" si="17"/>
        <v>0</v>
      </c>
      <c r="N78" s="117">
        <f t="shared" si="18"/>
        <v>0</v>
      </c>
      <c r="O78" s="117">
        <f t="shared" si="19"/>
        <v>0</v>
      </c>
      <c r="P78" s="104">
        <f t="shared" si="20"/>
        <v>0</v>
      </c>
      <c r="Q78" s="109">
        <v>3</v>
      </c>
    </row>
    <row r="79" spans="1:17">
      <c r="A79" s="109" t="s">
        <v>78</v>
      </c>
      <c r="B79" s="109" t="s">
        <v>208</v>
      </c>
      <c r="C79" s="109">
        <v>134111</v>
      </c>
      <c r="D79" s="109">
        <v>0</v>
      </c>
      <c r="E79" s="109">
        <v>0</v>
      </c>
      <c r="F79" s="109">
        <v>0</v>
      </c>
      <c r="G79" s="109">
        <v>0</v>
      </c>
      <c r="H79" s="109">
        <v>0</v>
      </c>
      <c r="I79" s="109">
        <v>1</v>
      </c>
      <c r="J79" s="104">
        <f t="shared" si="14"/>
        <v>0</v>
      </c>
      <c r="K79" s="104">
        <f t="shared" si="15"/>
        <v>7.4565099059734102E-2</v>
      </c>
      <c r="L79" s="117" t="e">
        <f t="shared" si="16"/>
        <v>#DIV/0!</v>
      </c>
      <c r="M79" s="117" t="e">
        <f t="shared" si="17"/>
        <v>#DIV/0!</v>
      </c>
      <c r="N79" s="117" t="e">
        <f t="shared" si="18"/>
        <v>#DIV/0!</v>
      </c>
      <c r="O79" s="117" t="e">
        <f t="shared" si="19"/>
        <v>#DIV/0!</v>
      </c>
      <c r="P79" s="104">
        <f t="shared" si="20"/>
        <v>0</v>
      </c>
      <c r="Q79" s="109">
        <v>0</v>
      </c>
    </row>
    <row r="80" spans="1:17">
      <c r="A80" s="109" t="s">
        <v>78</v>
      </c>
      <c r="B80" s="109" t="s">
        <v>209</v>
      </c>
      <c r="C80" s="109">
        <v>164273</v>
      </c>
      <c r="D80" s="109">
        <v>0</v>
      </c>
      <c r="E80" s="109">
        <v>0</v>
      </c>
      <c r="F80" s="109">
        <v>0</v>
      </c>
      <c r="G80" s="109">
        <v>0</v>
      </c>
      <c r="H80" s="109">
        <v>0</v>
      </c>
      <c r="I80" s="109">
        <v>1</v>
      </c>
      <c r="J80" s="104">
        <f t="shared" si="14"/>
        <v>0</v>
      </c>
      <c r="K80" s="104">
        <f t="shared" si="15"/>
        <v>6.0874276357039805E-2</v>
      </c>
      <c r="L80" s="117" t="e">
        <f t="shared" si="16"/>
        <v>#DIV/0!</v>
      </c>
      <c r="M80" s="117" t="e">
        <f t="shared" si="17"/>
        <v>#DIV/0!</v>
      </c>
      <c r="N80" s="117" t="e">
        <f t="shared" si="18"/>
        <v>#DIV/0!</v>
      </c>
      <c r="O80" s="117" t="e">
        <f t="shared" si="19"/>
        <v>#DIV/0!</v>
      </c>
      <c r="P80" s="104">
        <f t="shared" si="20"/>
        <v>0</v>
      </c>
      <c r="Q80" s="109">
        <v>0</v>
      </c>
    </row>
    <row r="81" spans="1:17">
      <c r="A81" s="109" t="s">
        <v>78</v>
      </c>
      <c r="B81" s="109" t="s">
        <v>203</v>
      </c>
      <c r="C81" s="109">
        <v>98800</v>
      </c>
      <c r="D81" s="109">
        <v>0</v>
      </c>
      <c r="E81" s="109">
        <v>0</v>
      </c>
      <c r="F81" s="109">
        <v>0</v>
      </c>
      <c r="G81" s="109">
        <v>0</v>
      </c>
      <c r="H81" s="109">
        <v>0</v>
      </c>
      <c r="I81" s="109">
        <v>0</v>
      </c>
      <c r="J81" s="104">
        <f t="shared" si="14"/>
        <v>0</v>
      </c>
      <c r="K81" s="104">
        <f t="shared" si="15"/>
        <v>0</v>
      </c>
      <c r="L81" s="117" t="e">
        <f t="shared" si="16"/>
        <v>#DIV/0!</v>
      </c>
      <c r="M81" s="117" t="e">
        <f t="shared" si="17"/>
        <v>#DIV/0!</v>
      </c>
      <c r="N81" s="117" t="e">
        <f t="shared" si="18"/>
        <v>#DIV/0!</v>
      </c>
      <c r="O81" s="117" t="e">
        <f t="shared" si="19"/>
        <v>#DIV/0!</v>
      </c>
      <c r="P81" s="104">
        <f t="shared" si="20"/>
        <v>0</v>
      </c>
      <c r="Q81" s="109">
        <v>0</v>
      </c>
    </row>
    <row r="82" spans="1:17">
      <c r="A82" s="109" t="s">
        <v>78</v>
      </c>
      <c r="B82" s="109" t="s">
        <v>216</v>
      </c>
      <c r="C82" s="109">
        <v>256848</v>
      </c>
      <c r="D82" s="109">
        <v>0</v>
      </c>
      <c r="E82" s="109">
        <v>0</v>
      </c>
      <c r="F82" s="109">
        <v>0</v>
      </c>
      <c r="G82" s="109">
        <v>0</v>
      </c>
      <c r="H82" s="109">
        <v>0</v>
      </c>
      <c r="I82" s="109">
        <v>0</v>
      </c>
      <c r="J82" s="104">
        <f t="shared" si="14"/>
        <v>0</v>
      </c>
      <c r="K82" s="104">
        <f t="shared" si="15"/>
        <v>0</v>
      </c>
      <c r="L82" s="117" t="e">
        <f t="shared" si="16"/>
        <v>#DIV/0!</v>
      </c>
      <c r="M82" s="117" t="e">
        <f t="shared" si="17"/>
        <v>#DIV/0!</v>
      </c>
      <c r="N82" s="117" t="e">
        <f t="shared" si="18"/>
        <v>#DIV/0!</v>
      </c>
      <c r="O82" s="117" t="e">
        <f t="shared" si="19"/>
        <v>#DIV/0!</v>
      </c>
      <c r="P82" s="104">
        <f t="shared" si="20"/>
        <v>0</v>
      </c>
      <c r="Q82" s="109">
        <v>0</v>
      </c>
    </row>
    <row r="83" spans="1:17">
      <c r="A83" s="109" t="s">
        <v>78</v>
      </c>
      <c r="B83" s="109" t="s">
        <v>214</v>
      </c>
      <c r="C83" s="109">
        <v>101370</v>
      </c>
      <c r="D83" s="109">
        <v>0</v>
      </c>
      <c r="E83" s="109">
        <v>0</v>
      </c>
      <c r="F83" s="109">
        <v>0</v>
      </c>
      <c r="G83" s="109">
        <v>0</v>
      </c>
      <c r="H83" s="109">
        <v>0</v>
      </c>
      <c r="I83" s="109">
        <v>0</v>
      </c>
      <c r="J83" s="104">
        <f t="shared" si="14"/>
        <v>0</v>
      </c>
      <c r="K83" s="104">
        <f t="shared" si="15"/>
        <v>0</v>
      </c>
      <c r="L83" s="117" t="e">
        <f t="shared" si="16"/>
        <v>#DIV/0!</v>
      </c>
      <c r="M83" s="117" t="e">
        <f t="shared" si="17"/>
        <v>#DIV/0!</v>
      </c>
      <c r="N83" s="117" t="e">
        <f t="shared" si="18"/>
        <v>#DIV/0!</v>
      </c>
      <c r="O83" s="117" t="e">
        <f t="shared" si="19"/>
        <v>#DIV/0!</v>
      </c>
      <c r="P83" s="104">
        <f t="shared" si="20"/>
        <v>0</v>
      </c>
      <c r="Q83" s="109">
        <v>0</v>
      </c>
    </row>
    <row r="84" spans="1:17">
      <c r="A84" s="109" t="s">
        <v>78</v>
      </c>
      <c r="B84" s="109" t="s">
        <v>217</v>
      </c>
      <c r="C84" s="109">
        <v>73072</v>
      </c>
      <c r="D84" s="109">
        <v>0</v>
      </c>
      <c r="E84" s="109">
        <v>0</v>
      </c>
      <c r="F84" s="109">
        <v>0</v>
      </c>
      <c r="G84" s="109">
        <v>0</v>
      </c>
      <c r="H84" s="109">
        <v>0</v>
      </c>
      <c r="I84" s="109">
        <v>0</v>
      </c>
      <c r="J84" s="104">
        <f t="shared" si="14"/>
        <v>0</v>
      </c>
      <c r="K84" s="104">
        <f t="shared" si="15"/>
        <v>0</v>
      </c>
      <c r="L84" s="117" t="e">
        <f t="shared" si="16"/>
        <v>#DIV/0!</v>
      </c>
      <c r="M84" s="117" t="e">
        <f t="shared" si="17"/>
        <v>#DIV/0!</v>
      </c>
      <c r="N84" s="117" t="e">
        <f t="shared" si="18"/>
        <v>#DIV/0!</v>
      </c>
      <c r="O84" s="117" t="e">
        <f t="shared" si="19"/>
        <v>#DIV/0!</v>
      </c>
      <c r="P84" s="104">
        <f t="shared" si="20"/>
        <v>0</v>
      </c>
      <c r="Q84" s="109">
        <v>0</v>
      </c>
    </row>
    <row r="85" spans="1:17">
      <c r="A85" s="109" t="s">
        <v>28</v>
      </c>
      <c r="B85" s="109" t="s">
        <v>202</v>
      </c>
      <c r="C85" s="109">
        <v>0</v>
      </c>
      <c r="D85" s="109">
        <v>0</v>
      </c>
      <c r="E85" s="109">
        <v>0</v>
      </c>
      <c r="F85" s="109">
        <v>0</v>
      </c>
      <c r="G85" s="109">
        <v>0</v>
      </c>
      <c r="H85" s="109">
        <v>0</v>
      </c>
      <c r="I85" s="109">
        <v>0</v>
      </c>
      <c r="J85" s="104" t="e">
        <f t="shared" si="14"/>
        <v>#DIV/0!</v>
      </c>
      <c r="K85" s="104" t="e">
        <f t="shared" si="15"/>
        <v>#DIV/0!</v>
      </c>
      <c r="L85" s="117" t="e">
        <f t="shared" si="16"/>
        <v>#DIV/0!</v>
      </c>
      <c r="M85" s="117" t="e">
        <f t="shared" si="17"/>
        <v>#DIV/0!</v>
      </c>
      <c r="N85" s="117" t="e">
        <f t="shared" si="18"/>
        <v>#DIV/0!</v>
      </c>
      <c r="O85" s="117" t="e">
        <f t="shared" si="19"/>
        <v>#DIV/0!</v>
      </c>
      <c r="P85" s="104" t="e">
        <f t="shared" si="20"/>
        <v>#DIV/0!</v>
      </c>
      <c r="Q85" s="109">
        <v>0</v>
      </c>
    </row>
    <row r="86" spans="1:17">
      <c r="A86" s="109" t="s">
        <v>28</v>
      </c>
      <c r="B86" s="109" t="s">
        <v>202</v>
      </c>
      <c r="C86" s="109">
        <v>0</v>
      </c>
      <c r="D86" s="109">
        <v>0</v>
      </c>
      <c r="E86" s="109">
        <v>0</v>
      </c>
      <c r="F86" s="109">
        <v>0</v>
      </c>
      <c r="G86" s="109">
        <v>0</v>
      </c>
      <c r="H86" s="109">
        <v>0</v>
      </c>
      <c r="I86" s="109">
        <v>0</v>
      </c>
      <c r="J86" s="104" t="e">
        <f t="shared" si="14"/>
        <v>#DIV/0!</v>
      </c>
      <c r="K86" s="104" t="e">
        <f t="shared" si="15"/>
        <v>#DIV/0!</v>
      </c>
      <c r="L86" s="117" t="e">
        <f t="shared" si="16"/>
        <v>#DIV/0!</v>
      </c>
      <c r="M86" s="117" t="e">
        <f t="shared" si="17"/>
        <v>#DIV/0!</v>
      </c>
      <c r="N86" s="117" t="e">
        <f t="shared" si="18"/>
        <v>#DIV/0!</v>
      </c>
      <c r="O86" s="117" t="e">
        <f t="shared" si="19"/>
        <v>#DIV/0!</v>
      </c>
      <c r="P86" s="104" t="e">
        <f t="shared" si="20"/>
        <v>#DIV/0!</v>
      </c>
      <c r="Q86" s="109">
        <v>0</v>
      </c>
    </row>
    <row r="87" spans="1:17">
      <c r="A87" s="109" t="s">
        <v>28</v>
      </c>
      <c r="B87" s="109" t="s">
        <v>202</v>
      </c>
      <c r="C87" s="109">
        <v>0</v>
      </c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4" t="e">
        <f t="shared" si="14"/>
        <v>#DIV/0!</v>
      </c>
      <c r="K87" s="104" t="e">
        <f t="shared" si="15"/>
        <v>#DIV/0!</v>
      </c>
      <c r="L87" s="117" t="e">
        <f t="shared" si="16"/>
        <v>#DIV/0!</v>
      </c>
      <c r="M87" s="117" t="e">
        <f t="shared" si="17"/>
        <v>#DIV/0!</v>
      </c>
      <c r="N87" s="117" t="e">
        <f t="shared" si="18"/>
        <v>#DIV/0!</v>
      </c>
      <c r="O87" s="117" t="e">
        <f t="shared" si="19"/>
        <v>#DIV/0!</v>
      </c>
      <c r="P87" s="104" t="e">
        <f t="shared" si="20"/>
        <v>#DIV/0!</v>
      </c>
      <c r="Q87" s="109">
        <v>0</v>
      </c>
    </row>
    <row r="88" spans="1:17">
      <c r="A88" s="109" t="s">
        <v>28</v>
      </c>
      <c r="B88" s="109" t="s">
        <v>202</v>
      </c>
      <c r="C88" s="109">
        <v>0</v>
      </c>
      <c r="D88" s="109">
        <v>0</v>
      </c>
      <c r="E88" s="109">
        <v>0</v>
      </c>
      <c r="F88" s="109">
        <v>0</v>
      </c>
      <c r="G88" s="109">
        <v>0</v>
      </c>
      <c r="H88" s="109">
        <v>0</v>
      </c>
      <c r="I88" s="109">
        <v>0</v>
      </c>
      <c r="J88" s="104" t="e">
        <f t="shared" si="14"/>
        <v>#DIV/0!</v>
      </c>
      <c r="K88" s="104" t="e">
        <f t="shared" si="15"/>
        <v>#DIV/0!</v>
      </c>
      <c r="L88" s="117" t="e">
        <f t="shared" si="16"/>
        <v>#DIV/0!</v>
      </c>
      <c r="M88" s="117" t="e">
        <f t="shared" si="17"/>
        <v>#DIV/0!</v>
      </c>
      <c r="N88" s="117" t="e">
        <f t="shared" si="18"/>
        <v>#DIV/0!</v>
      </c>
      <c r="O88" s="117" t="e">
        <f t="shared" si="19"/>
        <v>#DIV/0!</v>
      </c>
      <c r="P88" s="104" t="e">
        <f t="shared" si="20"/>
        <v>#DIV/0!</v>
      </c>
      <c r="Q88" s="109">
        <v>0</v>
      </c>
    </row>
    <row r="89" spans="1:17">
      <c r="A89" s="109" t="s">
        <v>28</v>
      </c>
      <c r="B89" s="109" t="s">
        <v>202</v>
      </c>
      <c r="C89" s="109">
        <v>0</v>
      </c>
      <c r="D89" s="109">
        <v>0</v>
      </c>
      <c r="E89" s="109">
        <v>0</v>
      </c>
      <c r="F89" s="109">
        <v>0</v>
      </c>
      <c r="G89" s="109">
        <v>0</v>
      </c>
      <c r="H89" s="109">
        <v>0</v>
      </c>
      <c r="I89" s="109">
        <v>0</v>
      </c>
      <c r="J89" s="104" t="e">
        <f t="shared" si="14"/>
        <v>#DIV/0!</v>
      </c>
      <c r="K89" s="104" t="e">
        <f t="shared" si="15"/>
        <v>#DIV/0!</v>
      </c>
      <c r="L89" s="117" t="e">
        <f t="shared" si="16"/>
        <v>#DIV/0!</v>
      </c>
      <c r="M89" s="117" t="e">
        <f t="shared" si="17"/>
        <v>#DIV/0!</v>
      </c>
      <c r="N89" s="117" t="e">
        <f t="shared" si="18"/>
        <v>#DIV/0!</v>
      </c>
      <c r="O89" s="117" t="e">
        <f t="shared" si="19"/>
        <v>#DIV/0!</v>
      </c>
      <c r="P89" s="104" t="e">
        <f t="shared" si="20"/>
        <v>#DIV/0!</v>
      </c>
      <c r="Q89" s="109">
        <v>0</v>
      </c>
    </row>
    <row r="90" spans="1:17">
      <c r="A90" s="109" t="s">
        <v>28</v>
      </c>
      <c r="B90" s="109" t="s">
        <v>196</v>
      </c>
      <c r="C90" s="109">
        <v>330774.19199999998</v>
      </c>
      <c r="D90" s="109">
        <v>16</v>
      </c>
      <c r="E90" s="109">
        <v>15</v>
      </c>
      <c r="F90" s="109">
        <v>0</v>
      </c>
      <c r="G90" s="109">
        <v>8</v>
      </c>
      <c r="H90" s="109">
        <v>1</v>
      </c>
      <c r="I90" s="109">
        <v>16</v>
      </c>
      <c r="J90" s="104">
        <f t="shared" si="14"/>
        <v>4.8371367497739968</v>
      </c>
      <c r="K90" s="104">
        <f t="shared" si="15"/>
        <v>0.4837136749773997</v>
      </c>
      <c r="L90" s="117">
        <f t="shared" si="16"/>
        <v>0.9375</v>
      </c>
      <c r="M90" s="117">
        <f t="shared" si="17"/>
        <v>0</v>
      </c>
      <c r="N90" s="117">
        <f t="shared" si="18"/>
        <v>0.5</v>
      </c>
      <c r="O90" s="117">
        <f t="shared" si="19"/>
        <v>6.25E-2</v>
      </c>
      <c r="P90" s="104">
        <f t="shared" si="20"/>
        <v>0.3023210468608748</v>
      </c>
      <c r="Q90" s="109">
        <v>4</v>
      </c>
    </row>
    <row r="91" spans="1:17">
      <c r="A91" s="109" t="s">
        <v>28</v>
      </c>
      <c r="B91" s="109" t="s">
        <v>200</v>
      </c>
      <c r="C91" s="109">
        <v>153140.76</v>
      </c>
      <c r="D91" s="109">
        <v>0</v>
      </c>
      <c r="E91" s="109">
        <v>0</v>
      </c>
      <c r="F91" s="109">
        <v>0</v>
      </c>
      <c r="G91" s="109">
        <v>0</v>
      </c>
      <c r="H91" s="109">
        <v>0</v>
      </c>
      <c r="I91" s="109">
        <v>5</v>
      </c>
      <c r="J91" s="104">
        <f t="shared" si="14"/>
        <v>0</v>
      </c>
      <c r="K91" s="104">
        <f t="shared" si="15"/>
        <v>0.32649700837321166</v>
      </c>
      <c r="L91" s="117" t="e">
        <f t="shared" si="16"/>
        <v>#DIV/0!</v>
      </c>
      <c r="M91" s="117" t="e">
        <f t="shared" si="17"/>
        <v>#DIV/0!</v>
      </c>
      <c r="N91" s="117" t="e">
        <f t="shared" si="18"/>
        <v>#DIV/0!</v>
      </c>
      <c r="O91" s="117" t="e">
        <f t="shared" si="19"/>
        <v>#DIV/0!</v>
      </c>
      <c r="P91" s="104">
        <f t="shared" si="20"/>
        <v>0</v>
      </c>
      <c r="Q91" s="109">
        <v>0</v>
      </c>
    </row>
    <row r="92" spans="1:17">
      <c r="A92" s="109" t="s">
        <v>28</v>
      </c>
      <c r="B92" s="109" t="s">
        <v>187</v>
      </c>
      <c r="C92" s="109">
        <v>168599.50200000001</v>
      </c>
      <c r="D92" s="109">
        <v>0</v>
      </c>
      <c r="E92" s="109">
        <v>0</v>
      </c>
      <c r="F92" s="109">
        <v>0</v>
      </c>
      <c r="G92" s="109">
        <v>0</v>
      </c>
      <c r="H92" s="109">
        <v>0</v>
      </c>
      <c r="I92" s="109">
        <v>2</v>
      </c>
      <c r="J92" s="104">
        <f t="shared" si="14"/>
        <v>0</v>
      </c>
      <c r="K92" s="104">
        <f t="shared" si="15"/>
        <v>0.11862431242531191</v>
      </c>
      <c r="L92" s="117" t="e">
        <f t="shared" si="16"/>
        <v>#DIV/0!</v>
      </c>
      <c r="M92" s="117" t="e">
        <f t="shared" si="17"/>
        <v>#DIV/0!</v>
      </c>
      <c r="N92" s="117" t="e">
        <f t="shared" si="18"/>
        <v>#DIV/0!</v>
      </c>
      <c r="O92" s="117" t="e">
        <f t="shared" si="19"/>
        <v>#DIV/0!</v>
      </c>
      <c r="P92" s="104">
        <f t="shared" si="20"/>
        <v>0</v>
      </c>
      <c r="Q92" s="109">
        <v>0</v>
      </c>
    </row>
    <row r="93" spans="1:17">
      <c r="A93" s="109" t="s">
        <v>28</v>
      </c>
      <c r="B93" s="109" t="s">
        <v>194</v>
      </c>
      <c r="C93" s="109">
        <v>249625.8</v>
      </c>
      <c r="D93" s="109">
        <v>0</v>
      </c>
      <c r="E93" s="109">
        <v>0</v>
      </c>
      <c r="F93" s="109">
        <v>0</v>
      </c>
      <c r="G93" s="109">
        <v>0</v>
      </c>
      <c r="H93" s="109">
        <v>0</v>
      </c>
      <c r="I93" s="109">
        <v>0</v>
      </c>
      <c r="J93" s="104">
        <f t="shared" si="14"/>
        <v>0</v>
      </c>
      <c r="K93" s="104">
        <f t="shared" si="15"/>
        <v>0</v>
      </c>
      <c r="L93" s="117" t="e">
        <f t="shared" si="16"/>
        <v>#DIV/0!</v>
      </c>
      <c r="M93" s="117" t="e">
        <f t="shared" si="17"/>
        <v>#DIV/0!</v>
      </c>
      <c r="N93" s="117" t="e">
        <f t="shared" si="18"/>
        <v>#DIV/0!</v>
      </c>
      <c r="O93" s="117" t="e">
        <f t="shared" si="19"/>
        <v>#DIV/0!</v>
      </c>
      <c r="P93" s="104">
        <f t="shared" si="20"/>
        <v>0</v>
      </c>
      <c r="Q93" s="109">
        <v>0</v>
      </c>
    </row>
    <row r="94" spans="1:17">
      <c r="A94" s="109" t="s">
        <v>28</v>
      </c>
      <c r="B94" s="109" t="s">
        <v>195</v>
      </c>
      <c r="C94" s="109">
        <v>267152.95799999998</v>
      </c>
      <c r="D94" s="109">
        <v>0</v>
      </c>
      <c r="E94" s="109">
        <v>0</v>
      </c>
      <c r="F94" s="109">
        <v>0</v>
      </c>
      <c r="G94" s="109">
        <v>0</v>
      </c>
      <c r="H94" s="109">
        <v>0</v>
      </c>
      <c r="I94" s="109">
        <v>0</v>
      </c>
      <c r="J94" s="104">
        <f t="shared" si="14"/>
        <v>0</v>
      </c>
      <c r="K94" s="104">
        <f t="shared" si="15"/>
        <v>0</v>
      </c>
      <c r="L94" s="117" t="e">
        <f t="shared" si="16"/>
        <v>#DIV/0!</v>
      </c>
      <c r="M94" s="117" t="e">
        <f t="shared" si="17"/>
        <v>#DIV/0!</v>
      </c>
      <c r="N94" s="117" t="e">
        <f t="shared" si="18"/>
        <v>#DIV/0!</v>
      </c>
      <c r="O94" s="117" t="e">
        <f t="shared" si="19"/>
        <v>#DIV/0!</v>
      </c>
      <c r="P94" s="104">
        <f t="shared" si="20"/>
        <v>0</v>
      </c>
      <c r="Q94" s="109">
        <v>0</v>
      </c>
    </row>
    <row r="95" spans="1:17">
      <c r="A95" s="109" t="s">
        <v>28</v>
      </c>
      <c r="B95" s="109" t="s">
        <v>193</v>
      </c>
      <c r="C95" s="109">
        <v>413088.12</v>
      </c>
      <c r="D95" s="109">
        <v>0</v>
      </c>
      <c r="E95" s="109">
        <v>0</v>
      </c>
      <c r="F95" s="109">
        <v>0</v>
      </c>
      <c r="G95" s="109">
        <v>0</v>
      </c>
      <c r="H95" s="109">
        <v>0</v>
      </c>
      <c r="I95" s="109">
        <v>0</v>
      </c>
      <c r="J95" s="104">
        <f t="shared" si="14"/>
        <v>0</v>
      </c>
      <c r="K95" s="104">
        <f t="shared" si="15"/>
        <v>0</v>
      </c>
      <c r="L95" s="117" t="e">
        <f t="shared" si="16"/>
        <v>#DIV/0!</v>
      </c>
      <c r="M95" s="117" t="e">
        <f t="shared" si="17"/>
        <v>#DIV/0!</v>
      </c>
      <c r="N95" s="117" t="e">
        <f t="shared" si="18"/>
        <v>#DIV/0!</v>
      </c>
      <c r="O95" s="117" t="e">
        <f t="shared" si="19"/>
        <v>#DIV/0!</v>
      </c>
      <c r="P95" s="104">
        <f t="shared" si="20"/>
        <v>0</v>
      </c>
      <c r="Q95" s="109">
        <v>0</v>
      </c>
    </row>
    <row r="96" spans="1:17">
      <c r="A96" s="109" t="s">
        <v>28</v>
      </c>
      <c r="B96" s="109" t="s">
        <v>191</v>
      </c>
      <c r="C96" s="109">
        <v>64628.766000000003</v>
      </c>
      <c r="D96" s="109">
        <v>0</v>
      </c>
      <c r="E96" s="109">
        <v>0</v>
      </c>
      <c r="F96" s="109">
        <v>0</v>
      </c>
      <c r="G96" s="109">
        <v>0</v>
      </c>
      <c r="H96" s="109">
        <v>0</v>
      </c>
      <c r="I96" s="109">
        <v>0</v>
      </c>
      <c r="J96" s="104">
        <f t="shared" si="14"/>
        <v>0</v>
      </c>
      <c r="K96" s="104">
        <f t="shared" si="15"/>
        <v>0</v>
      </c>
      <c r="L96" s="117" t="e">
        <f t="shared" si="16"/>
        <v>#DIV/0!</v>
      </c>
      <c r="M96" s="117" t="e">
        <f t="shared" si="17"/>
        <v>#DIV/0!</v>
      </c>
      <c r="N96" s="117" t="e">
        <f t="shared" si="18"/>
        <v>#DIV/0!</v>
      </c>
      <c r="O96" s="117" t="e">
        <f t="shared" si="19"/>
        <v>#DIV/0!</v>
      </c>
      <c r="P96" s="104">
        <f t="shared" si="20"/>
        <v>0</v>
      </c>
      <c r="Q96" s="109">
        <v>0</v>
      </c>
    </row>
    <row r="97" spans="1:17">
      <c r="A97" s="109" t="s">
        <v>28</v>
      </c>
      <c r="B97" s="109" t="s">
        <v>190</v>
      </c>
      <c r="C97" s="109">
        <v>148764.87</v>
      </c>
      <c r="D97" s="109">
        <v>0</v>
      </c>
      <c r="E97" s="109">
        <v>0</v>
      </c>
      <c r="F97" s="109">
        <v>0</v>
      </c>
      <c r="G97" s="109">
        <v>0</v>
      </c>
      <c r="H97" s="109">
        <v>0</v>
      </c>
      <c r="I97" s="109">
        <v>0</v>
      </c>
      <c r="J97" s="104">
        <f t="shared" si="14"/>
        <v>0</v>
      </c>
      <c r="K97" s="104">
        <f t="shared" si="15"/>
        <v>0</v>
      </c>
      <c r="L97" s="117" t="e">
        <f t="shared" si="16"/>
        <v>#DIV/0!</v>
      </c>
      <c r="M97" s="117" t="e">
        <f t="shared" si="17"/>
        <v>#DIV/0!</v>
      </c>
      <c r="N97" s="117" t="e">
        <f t="shared" si="18"/>
        <v>#DIV/0!</v>
      </c>
      <c r="O97" s="117" t="e">
        <f t="shared" si="19"/>
        <v>#DIV/0!</v>
      </c>
      <c r="P97" s="104">
        <f t="shared" si="20"/>
        <v>0</v>
      </c>
      <c r="Q97" s="109">
        <v>0</v>
      </c>
    </row>
    <row r="98" spans="1:17">
      <c r="A98" s="109" t="s">
        <v>28</v>
      </c>
      <c r="B98" s="109" t="s">
        <v>188</v>
      </c>
      <c r="C98" s="109">
        <v>72317.61</v>
      </c>
      <c r="D98" s="109">
        <v>0</v>
      </c>
      <c r="E98" s="109">
        <v>0</v>
      </c>
      <c r="F98" s="109">
        <v>0</v>
      </c>
      <c r="G98" s="109">
        <v>0</v>
      </c>
      <c r="H98" s="109">
        <v>0</v>
      </c>
      <c r="I98" s="109">
        <v>0</v>
      </c>
      <c r="J98" s="104">
        <f t="shared" si="14"/>
        <v>0</v>
      </c>
      <c r="K98" s="104">
        <f t="shared" si="15"/>
        <v>0</v>
      </c>
      <c r="L98" s="117" t="e">
        <f t="shared" si="16"/>
        <v>#DIV/0!</v>
      </c>
      <c r="M98" s="117" t="e">
        <f t="shared" si="17"/>
        <v>#DIV/0!</v>
      </c>
      <c r="N98" s="117" t="e">
        <f t="shared" si="18"/>
        <v>#DIV/0!</v>
      </c>
      <c r="O98" s="117" t="e">
        <f t="shared" si="19"/>
        <v>#DIV/0!</v>
      </c>
      <c r="P98" s="104">
        <f t="shared" si="20"/>
        <v>0</v>
      </c>
      <c r="Q98" s="109">
        <v>0</v>
      </c>
    </row>
    <row r="99" spans="1:17">
      <c r="A99" s="109" t="s">
        <v>28</v>
      </c>
      <c r="B99" s="109" t="s">
        <v>192</v>
      </c>
      <c r="C99" s="109">
        <v>69039.539999999994</v>
      </c>
      <c r="D99" s="109">
        <v>0</v>
      </c>
      <c r="E99" s="109">
        <v>0</v>
      </c>
      <c r="F99" s="109">
        <v>0</v>
      </c>
      <c r="G99" s="109">
        <v>0</v>
      </c>
      <c r="H99" s="109">
        <v>0</v>
      </c>
      <c r="I99" s="109">
        <v>0</v>
      </c>
      <c r="J99" s="104">
        <f t="shared" ref="J99:J130" si="21">D99/C99*100000</f>
        <v>0</v>
      </c>
      <c r="K99" s="104">
        <f t="shared" ref="K99:K130" si="22">I99/C99*10000</f>
        <v>0</v>
      </c>
      <c r="L99" s="117" t="e">
        <f t="shared" ref="L99:L130" si="23">E99/$D99</f>
        <v>#DIV/0!</v>
      </c>
      <c r="M99" s="117" t="e">
        <f t="shared" ref="M99:M130" si="24">F99/$D99</f>
        <v>#DIV/0!</v>
      </c>
      <c r="N99" s="117" t="e">
        <f t="shared" ref="N99:N130" si="25">G99/$D99</f>
        <v>#DIV/0!</v>
      </c>
      <c r="O99" s="117" t="e">
        <f t="shared" ref="O99:O130" si="26">H99/$D99</f>
        <v>#DIV/0!</v>
      </c>
      <c r="P99" s="104">
        <f t="shared" ref="P99:P130" si="27">H99/C99*100000</f>
        <v>0</v>
      </c>
      <c r="Q99" s="109">
        <v>0</v>
      </c>
    </row>
    <row r="100" spans="1:17">
      <c r="A100" s="109" t="s">
        <v>28</v>
      </c>
      <c r="B100" s="109" t="s">
        <v>189</v>
      </c>
      <c r="C100" s="109">
        <v>150888.69</v>
      </c>
      <c r="D100" s="109">
        <v>0</v>
      </c>
      <c r="E100" s="109">
        <v>0</v>
      </c>
      <c r="F100" s="109">
        <v>0</v>
      </c>
      <c r="G100" s="109">
        <v>0</v>
      </c>
      <c r="H100" s="109">
        <v>0</v>
      </c>
      <c r="I100" s="109">
        <v>0</v>
      </c>
      <c r="J100" s="104">
        <f t="shared" si="21"/>
        <v>0</v>
      </c>
      <c r="K100" s="104">
        <f t="shared" si="22"/>
        <v>0</v>
      </c>
      <c r="L100" s="117" t="e">
        <f t="shared" si="23"/>
        <v>#DIV/0!</v>
      </c>
      <c r="M100" s="117" t="e">
        <f t="shared" si="24"/>
        <v>#DIV/0!</v>
      </c>
      <c r="N100" s="117" t="e">
        <f t="shared" si="25"/>
        <v>#DIV/0!</v>
      </c>
      <c r="O100" s="117" t="e">
        <f t="shared" si="26"/>
        <v>#DIV/0!</v>
      </c>
      <c r="P100" s="104">
        <f t="shared" si="27"/>
        <v>0</v>
      </c>
      <c r="Q100" s="109">
        <v>0</v>
      </c>
    </row>
    <row r="101" spans="1:17">
      <c r="A101" s="109" t="s">
        <v>28</v>
      </c>
      <c r="B101" s="109" t="s">
        <v>184</v>
      </c>
      <c r="C101" s="109">
        <v>35100.486000000004</v>
      </c>
      <c r="D101" s="109">
        <v>0</v>
      </c>
      <c r="E101" s="109">
        <v>0</v>
      </c>
      <c r="F101" s="109">
        <v>0</v>
      </c>
      <c r="G101" s="109">
        <v>0</v>
      </c>
      <c r="H101" s="109">
        <v>0</v>
      </c>
      <c r="I101" s="109">
        <v>0</v>
      </c>
      <c r="J101" s="104">
        <f t="shared" si="21"/>
        <v>0</v>
      </c>
      <c r="K101" s="104">
        <f t="shared" si="22"/>
        <v>0</v>
      </c>
      <c r="L101" s="117" t="e">
        <f t="shared" si="23"/>
        <v>#DIV/0!</v>
      </c>
      <c r="M101" s="117" t="e">
        <f t="shared" si="24"/>
        <v>#DIV/0!</v>
      </c>
      <c r="N101" s="117" t="e">
        <f t="shared" si="25"/>
        <v>#DIV/0!</v>
      </c>
      <c r="O101" s="117" t="e">
        <f t="shared" si="26"/>
        <v>#DIV/0!</v>
      </c>
      <c r="P101" s="104">
        <f t="shared" si="27"/>
        <v>0</v>
      </c>
      <c r="Q101" s="109">
        <v>0</v>
      </c>
    </row>
    <row r="102" spans="1:17">
      <c r="A102" s="109" t="s">
        <v>28</v>
      </c>
      <c r="B102" s="109" t="s">
        <v>197</v>
      </c>
      <c r="C102" s="109">
        <v>235978.97400000002</v>
      </c>
      <c r="D102" s="109">
        <v>0</v>
      </c>
      <c r="E102" s="109">
        <v>0</v>
      </c>
      <c r="F102" s="109">
        <v>0</v>
      </c>
      <c r="G102" s="109">
        <v>0</v>
      </c>
      <c r="H102" s="109">
        <v>0</v>
      </c>
      <c r="I102" s="109">
        <v>0</v>
      </c>
      <c r="J102" s="104">
        <f t="shared" si="21"/>
        <v>0</v>
      </c>
      <c r="K102" s="104">
        <f t="shared" si="22"/>
        <v>0</v>
      </c>
      <c r="L102" s="117" t="e">
        <f t="shared" si="23"/>
        <v>#DIV/0!</v>
      </c>
      <c r="M102" s="117" t="e">
        <f t="shared" si="24"/>
        <v>#DIV/0!</v>
      </c>
      <c r="N102" s="117" t="e">
        <f t="shared" si="25"/>
        <v>#DIV/0!</v>
      </c>
      <c r="O102" s="117" t="e">
        <f t="shared" si="26"/>
        <v>#DIV/0!</v>
      </c>
      <c r="P102" s="104">
        <f t="shared" si="27"/>
        <v>0</v>
      </c>
      <c r="Q102" s="109">
        <v>0</v>
      </c>
    </row>
    <row r="103" spans="1:17">
      <c r="A103" s="109" t="s">
        <v>28</v>
      </c>
      <c r="B103" s="109" t="s">
        <v>185</v>
      </c>
      <c r="C103" s="109">
        <v>23942.736000000001</v>
      </c>
      <c r="D103" s="109">
        <v>0</v>
      </c>
      <c r="E103" s="109">
        <v>0</v>
      </c>
      <c r="F103" s="109">
        <v>0</v>
      </c>
      <c r="G103" s="109">
        <v>0</v>
      </c>
      <c r="H103" s="109">
        <v>0</v>
      </c>
      <c r="I103" s="109">
        <v>0</v>
      </c>
      <c r="J103" s="104">
        <f t="shared" si="21"/>
        <v>0</v>
      </c>
      <c r="K103" s="104">
        <f t="shared" si="22"/>
        <v>0</v>
      </c>
      <c r="L103" s="117" t="e">
        <f t="shared" si="23"/>
        <v>#DIV/0!</v>
      </c>
      <c r="M103" s="117" t="e">
        <f t="shared" si="24"/>
        <v>#DIV/0!</v>
      </c>
      <c r="N103" s="117" t="e">
        <f t="shared" si="25"/>
        <v>#DIV/0!</v>
      </c>
      <c r="O103" s="117" t="e">
        <f t="shared" si="26"/>
        <v>#DIV/0!</v>
      </c>
      <c r="P103" s="104">
        <f t="shared" si="27"/>
        <v>0</v>
      </c>
      <c r="Q103" s="109">
        <v>0</v>
      </c>
    </row>
    <row r="104" spans="1:17">
      <c r="A104" s="109" t="s">
        <v>28</v>
      </c>
      <c r="B104" s="109" t="s">
        <v>201</v>
      </c>
      <c r="C104" s="109">
        <v>31721.868000000002</v>
      </c>
      <c r="D104" s="109">
        <v>0</v>
      </c>
      <c r="E104" s="109">
        <v>0</v>
      </c>
      <c r="F104" s="109">
        <v>0</v>
      </c>
      <c r="G104" s="109">
        <v>0</v>
      </c>
      <c r="H104" s="109">
        <v>0</v>
      </c>
      <c r="I104" s="109">
        <v>0</v>
      </c>
      <c r="J104" s="104">
        <f t="shared" si="21"/>
        <v>0</v>
      </c>
      <c r="K104" s="104">
        <f t="shared" si="22"/>
        <v>0</v>
      </c>
      <c r="L104" s="117" t="e">
        <f t="shared" si="23"/>
        <v>#DIV/0!</v>
      </c>
      <c r="M104" s="117" t="e">
        <f t="shared" si="24"/>
        <v>#DIV/0!</v>
      </c>
      <c r="N104" s="117" t="e">
        <f t="shared" si="25"/>
        <v>#DIV/0!</v>
      </c>
      <c r="O104" s="117" t="e">
        <f t="shared" si="26"/>
        <v>#DIV/0!</v>
      </c>
      <c r="P104" s="104">
        <f t="shared" si="27"/>
        <v>0</v>
      </c>
      <c r="Q104" s="109">
        <v>0</v>
      </c>
    </row>
    <row r="105" spans="1:17">
      <c r="A105" s="109" t="s">
        <v>28</v>
      </c>
      <c r="B105" s="109" t="s">
        <v>198</v>
      </c>
      <c r="C105" s="109">
        <v>492134.23800000001</v>
      </c>
      <c r="D105" s="109">
        <v>0</v>
      </c>
      <c r="E105" s="109">
        <v>0</v>
      </c>
      <c r="F105" s="109">
        <v>0</v>
      </c>
      <c r="G105" s="109">
        <v>0</v>
      </c>
      <c r="H105" s="109">
        <v>0</v>
      </c>
      <c r="I105" s="109">
        <v>0</v>
      </c>
      <c r="J105" s="104">
        <f t="shared" si="21"/>
        <v>0</v>
      </c>
      <c r="K105" s="104">
        <f t="shared" si="22"/>
        <v>0</v>
      </c>
      <c r="L105" s="117" t="e">
        <f t="shared" si="23"/>
        <v>#DIV/0!</v>
      </c>
      <c r="M105" s="117" t="e">
        <f t="shared" si="24"/>
        <v>#DIV/0!</v>
      </c>
      <c r="N105" s="117" t="e">
        <f t="shared" si="25"/>
        <v>#DIV/0!</v>
      </c>
      <c r="O105" s="117" t="e">
        <f t="shared" si="26"/>
        <v>#DIV/0!</v>
      </c>
      <c r="P105" s="104">
        <f t="shared" si="27"/>
        <v>0</v>
      </c>
      <c r="Q105" s="109">
        <v>0</v>
      </c>
    </row>
    <row r="106" spans="1:17">
      <c r="A106" s="109" t="s">
        <v>28</v>
      </c>
      <c r="B106" s="109" t="s">
        <v>199</v>
      </c>
      <c r="C106" s="109">
        <v>13528.836000000001</v>
      </c>
      <c r="D106" s="109">
        <v>0</v>
      </c>
      <c r="E106" s="109">
        <v>0</v>
      </c>
      <c r="F106" s="109">
        <v>0</v>
      </c>
      <c r="G106" s="109">
        <v>0</v>
      </c>
      <c r="H106" s="109">
        <v>0</v>
      </c>
      <c r="I106" s="109">
        <v>0</v>
      </c>
      <c r="J106" s="104">
        <f t="shared" si="21"/>
        <v>0</v>
      </c>
      <c r="K106" s="104">
        <f t="shared" si="22"/>
        <v>0</v>
      </c>
      <c r="L106" s="117" t="e">
        <f t="shared" si="23"/>
        <v>#DIV/0!</v>
      </c>
      <c r="M106" s="117" t="e">
        <f t="shared" si="24"/>
        <v>#DIV/0!</v>
      </c>
      <c r="N106" s="117" t="e">
        <f t="shared" si="25"/>
        <v>#DIV/0!</v>
      </c>
      <c r="O106" s="117" t="e">
        <f t="shared" si="26"/>
        <v>#DIV/0!</v>
      </c>
      <c r="P106" s="104">
        <f t="shared" si="27"/>
        <v>0</v>
      </c>
      <c r="Q106" s="109">
        <v>0</v>
      </c>
    </row>
    <row r="107" spans="1:17">
      <c r="A107" s="109" t="s">
        <v>28</v>
      </c>
      <c r="B107" s="109" t="s">
        <v>186</v>
      </c>
      <c r="C107" s="109">
        <v>19878.75</v>
      </c>
      <c r="D107" s="109">
        <v>0</v>
      </c>
      <c r="E107" s="109">
        <v>0</v>
      </c>
      <c r="F107" s="109">
        <v>0</v>
      </c>
      <c r="G107" s="109">
        <v>0</v>
      </c>
      <c r="H107" s="109">
        <v>0</v>
      </c>
      <c r="I107" s="109">
        <v>0</v>
      </c>
      <c r="J107" s="104">
        <f t="shared" si="21"/>
        <v>0</v>
      </c>
      <c r="K107" s="104">
        <f t="shared" si="22"/>
        <v>0</v>
      </c>
      <c r="L107" s="117" t="e">
        <f t="shared" si="23"/>
        <v>#DIV/0!</v>
      </c>
      <c r="M107" s="117" t="e">
        <f t="shared" si="24"/>
        <v>#DIV/0!</v>
      </c>
      <c r="N107" s="117" t="e">
        <f t="shared" si="25"/>
        <v>#DIV/0!</v>
      </c>
      <c r="O107" s="117" t="e">
        <f t="shared" si="26"/>
        <v>#DIV/0!</v>
      </c>
      <c r="P107" s="104">
        <f t="shared" si="27"/>
        <v>0</v>
      </c>
      <c r="Q107" s="109">
        <v>0</v>
      </c>
    </row>
    <row r="108" spans="1:17">
      <c r="A108" s="109" t="s">
        <v>77</v>
      </c>
      <c r="B108" s="109" t="s">
        <v>176</v>
      </c>
      <c r="C108" s="109">
        <v>70461</v>
      </c>
      <c r="D108" s="109">
        <v>1</v>
      </c>
      <c r="E108" s="109">
        <v>1</v>
      </c>
      <c r="F108" s="109">
        <v>0</v>
      </c>
      <c r="G108" s="109">
        <v>1</v>
      </c>
      <c r="H108" s="109">
        <v>0</v>
      </c>
      <c r="I108" s="109">
        <v>2</v>
      </c>
      <c r="J108" s="104">
        <f t="shared" si="21"/>
        <v>1.4192248194036419</v>
      </c>
      <c r="K108" s="104">
        <f t="shared" si="22"/>
        <v>0.28384496388072833</v>
      </c>
      <c r="L108" s="117">
        <f t="shared" si="23"/>
        <v>1</v>
      </c>
      <c r="M108" s="117">
        <f t="shared" si="24"/>
        <v>0</v>
      </c>
      <c r="N108" s="117">
        <f t="shared" si="25"/>
        <v>1</v>
      </c>
      <c r="O108" s="117">
        <f t="shared" si="26"/>
        <v>0</v>
      </c>
      <c r="P108" s="104">
        <f t="shared" si="27"/>
        <v>0</v>
      </c>
      <c r="Q108" s="109">
        <v>1</v>
      </c>
    </row>
    <row r="109" spans="1:17">
      <c r="A109" s="109" t="s">
        <v>77</v>
      </c>
      <c r="B109" s="109" t="s">
        <v>175</v>
      </c>
      <c r="C109" s="109">
        <v>181046</v>
      </c>
      <c r="D109" s="109">
        <v>1</v>
      </c>
      <c r="E109" s="109">
        <v>1</v>
      </c>
      <c r="F109" s="109">
        <v>0</v>
      </c>
      <c r="G109" s="109">
        <v>1</v>
      </c>
      <c r="H109" s="109">
        <v>0</v>
      </c>
      <c r="I109" s="109">
        <v>4</v>
      </c>
      <c r="J109" s="104">
        <f t="shared" si="21"/>
        <v>0.55234581266639415</v>
      </c>
      <c r="K109" s="104">
        <f t="shared" si="22"/>
        <v>0.22093832506655767</v>
      </c>
      <c r="L109" s="117">
        <f t="shared" si="23"/>
        <v>1</v>
      </c>
      <c r="M109" s="117">
        <f t="shared" si="24"/>
        <v>0</v>
      </c>
      <c r="N109" s="117">
        <f t="shared" si="25"/>
        <v>1</v>
      </c>
      <c r="O109" s="117">
        <f t="shared" si="26"/>
        <v>0</v>
      </c>
      <c r="P109" s="104">
        <f t="shared" si="27"/>
        <v>0</v>
      </c>
      <c r="Q109" s="109">
        <v>1</v>
      </c>
    </row>
    <row r="110" spans="1:17">
      <c r="A110" s="109" t="s">
        <v>77</v>
      </c>
      <c r="B110" s="109" t="s">
        <v>177</v>
      </c>
      <c r="C110" s="109">
        <v>155616</v>
      </c>
      <c r="D110" s="109">
        <v>3</v>
      </c>
      <c r="E110" s="109">
        <v>3</v>
      </c>
      <c r="F110" s="109">
        <v>0</v>
      </c>
      <c r="G110" s="109">
        <v>2</v>
      </c>
      <c r="H110" s="109">
        <v>0</v>
      </c>
      <c r="I110" s="109">
        <v>3</v>
      </c>
      <c r="J110" s="104">
        <f t="shared" si="21"/>
        <v>1.9278223318938927</v>
      </c>
      <c r="K110" s="104">
        <f t="shared" si="22"/>
        <v>0.19278223318938928</v>
      </c>
      <c r="L110" s="117">
        <f t="shared" si="23"/>
        <v>1</v>
      </c>
      <c r="M110" s="117">
        <f t="shared" si="24"/>
        <v>0</v>
      </c>
      <c r="N110" s="117">
        <f t="shared" si="25"/>
        <v>0.66666666666666663</v>
      </c>
      <c r="O110" s="117">
        <f t="shared" si="26"/>
        <v>0</v>
      </c>
      <c r="P110" s="104">
        <f t="shared" si="27"/>
        <v>0</v>
      </c>
      <c r="Q110" s="109">
        <v>2</v>
      </c>
    </row>
    <row r="111" spans="1:17">
      <c r="A111" s="109" t="s">
        <v>77</v>
      </c>
      <c r="B111" s="109" t="s">
        <v>183</v>
      </c>
      <c r="C111" s="109">
        <v>59503</v>
      </c>
      <c r="D111" s="109">
        <v>0</v>
      </c>
      <c r="E111" s="109">
        <v>0</v>
      </c>
      <c r="F111" s="109">
        <v>0</v>
      </c>
      <c r="G111" s="109">
        <v>0</v>
      </c>
      <c r="H111" s="109">
        <v>0</v>
      </c>
      <c r="I111" s="109">
        <v>1</v>
      </c>
      <c r="J111" s="104">
        <f t="shared" si="21"/>
        <v>0</v>
      </c>
      <c r="K111" s="104">
        <f t="shared" si="22"/>
        <v>0.16805875334016773</v>
      </c>
      <c r="L111" s="117" t="e">
        <f t="shared" si="23"/>
        <v>#DIV/0!</v>
      </c>
      <c r="M111" s="117" t="e">
        <f t="shared" si="24"/>
        <v>#DIV/0!</v>
      </c>
      <c r="N111" s="117" t="e">
        <f t="shared" si="25"/>
        <v>#DIV/0!</v>
      </c>
      <c r="O111" s="117" t="e">
        <f t="shared" si="26"/>
        <v>#DIV/0!</v>
      </c>
      <c r="P111" s="104">
        <f t="shared" si="27"/>
        <v>0</v>
      </c>
      <c r="Q111" s="109">
        <v>0</v>
      </c>
    </row>
    <row r="112" spans="1:17">
      <c r="A112" s="109" t="s">
        <v>77</v>
      </c>
      <c r="B112" s="109" t="s">
        <v>172</v>
      </c>
      <c r="C112" s="109">
        <v>114709</v>
      </c>
      <c r="D112" s="109">
        <v>1</v>
      </c>
      <c r="E112" s="109">
        <v>1</v>
      </c>
      <c r="F112" s="109">
        <v>0</v>
      </c>
      <c r="G112" s="109">
        <v>0</v>
      </c>
      <c r="H112" s="109">
        <v>0</v>
      </c>
      <c r="I112" s="109">
        <v>1</v>
      </c>
      <c r="J112" s="104">
        <f t="shared" si="21"/>
        <v>0.87177117750132949</v>
      </c>
      <c r="K112" s="104">
        <f t="shared" si="22"/>
        <v>8.717711775013294E-2</v>
      </c>
      <c r="L112" s="117">
        <f t="shared" si="23"/>
        <v>1</v>
      </c>
      <c r="M112" s="117">
        <f t="shared" si="24"/>
        <v>0</v>
      </c>
      <c r="N112" s="117">
        <f t="shared" si="25"/>
        <v>0</v>
      </c>
      <c r="O112" s="117">
        <f t="shared" si="26"/>
        <v>0</v>
      </c>
      <c r="P112" s="104">
        <f t="shared" si="27"/>
        <v>0</v>
      </c>
      <c r="Q112" s="109">
        <v>2</v>
      </c>
    </row>
    <row r="113" spans="1:17">
      <c r="A113" s="109" t="s">
        <v>77</v>
      </c>
      <c r="B113" s="109" t="s">
        <v>179</v>
      </c>
      <c r="C113" s="109">
        <v>237075</v>
      </c>
      <c r="D113" s="109">
        <v>0</v>
      </c>
      <c r="E113" s="109">
        <v>0</v>
      </c>
      <c r="F113" s="109">
        <v>0</v>
      </c>
      <c r="G113" s="109">
        <v>0</v>
      </c>
      <c r="H113" s="109">
        <v>0</v>
      </c>
      <c r="I113" s="109">
        <v>2</v>
      </c>
      <c r="J113" s="104">
        <f t="shared" si="21"/>
        <v>0</v>
      </c>
      <c r="K113" s="104">
        <f t="shared" si="22"/>
        <v>8.4361488980280508E-2</v>
      </c>
      <c r="L113" s="117" t="e">
        <f t="shared" si="23"/>
        <v>#DIV/0!</v>
      </c>
      <c r="M113" s="117" t="e">
        <f t="shared" si="24"/>
        <v>#DIV/0!</v>
      </c>
      <c r="N113" s="117" t="e">
        <f t="shared" si="25"/>
        <v>#DIV/0!</v>
      </c>
      <c r="O113" s="117" t="e">
        <f t="shared" si="26"/>
        <v>#DIV/0!</v>
      </c>
      <c r="P113" s="104">
        <f t="shared" si="27"/>
        <v>0</v>
      </c>
      <c r="Q113" s="109">
        <v>0</v>
      </c>
    </row>
    <row r="114" spans="1:17">
      <c r="A114" s="109" t="s">
        <v>77</v>
      </c>
      <c r="B114" s="109" t="s">
        <v>165</v>
      </c>
      <c r="C114" s="109">
        <v>127454</v>
      </c>
      <c r="D114" s="109">
        <v>1</v>
      </c>
      <c r="E114" s="109">
        <v>1</v>
      </c>
      <c r="F114" s="109">
        <v>0</v>
      </c>
      <c r="G114" s="109">
        <v>0</v>
      </c>
      <c r="H114" s="109">
        <v>0</v>
      </c>
      <c r="I114" s="109">
        <v>1</v>
      </c>
      <c r="J114" s="104">
        <f t="shared" si="21"/>
        <v>0.78459679570668628</v>
      </c>
      <c r="K114" s="104">
        <f t="shared" si="22"/>
        <v>7.8459679570668628E-2</v>
      </c>
      <c r="L114" s="117">
        <f t="shared" si="23"/>
        <v>1</v>
      </c>
      <c r="M114" s="117">
        <f t="shared" si="24"/>
        <v>0</v>
      </c>
      <c r="N114" s="117">
        <f t="shared" si="25"/>
        <v>0</v>
      </c>
      <c r="O114" s="117">
        <f t="shared" si="26"/>
        <v>0</v>
      </c>
      <c r="P114" s="104">
        <f t="shared" si="27"/>
        <v>0</v>
      </c>
      <c r="Q114" s="109">
        <v>2</v>
      </c>
    </row>
    <row r="115" spans="1:17">
      <c r="A115" s="109" t="s">
        <v>77</v>
      </c>
      <c r="B115" s="109" t="s">
        <v>168</v>
      </c>
      <c r="C115" s="109">
        <v>129046</v>
      </c>
      <c r="D115" s="109">
        <v>0</v>
      </c>
      <c r="E115" s="109">
        <v>0</v>
      </c>
      <c r="F115" s="109">
        <v>0</v>
      </c>
      <c r="G115" s="109">
        <v>0</v>
      </c>
      <c r="H115" s="109">
        <v>0</v>
      </c>
      <c r="I115" s="109">
        <v>1</v>
      </c>
      <c r="J115" s="104">
        <f t="shared" si="21"/>
        <v>0</v>
      </c>
      <c r="K115" s="104">
        <f t="shared" si="22"/>
        <v>7.7491747128930769E-2</v>
      </c>
      <c r="L115" s="117" t="e">
        <f t="shared" si="23"/>
        <v>#DIV/0!</v>
      </c>
      <c r="M115" s="117" t="e">
        <f t="shared" si="24"/>
        <v>#DIV/0!</v>
      </c>
      <c r="N115" s="117" t="e">
        <f t="shared" si="25"/>
        <v>#DIV/0!</v>
      </c>
      <c r="O115" s="117" t="e">
        <f t="shared" si="26"/>
        <v>#DIV/0!</v>
      </c>
      <c r="P115" s="104">
        <f t="shared" si="27"/>
        <v>0</v>
      </c>
      <c r="Q115" s="109">
        <v>0</v>
      </c>
    </row>
    <row r="116" spans="1:17">
      <c r="A116" s="109" t="s">
        <v>77</v>
      </c>
      <c r="B116" s="109" t="s">
        <v>157</v>
      </c>
      <c r="C116" s="109">
        <v>138855</v>
      </c>
      <c r="D116" s="109">
        <v>1</v>
      </c>
      <c r="E116" s="109">
        <v>1</v>
      </c>
      <c r="F116" s="109">
        <v>0</v>
      </c>
      <c r="G116" s="109">
        <v>0</v>
      </c>
      <c r="H116" s="109">
        <v>0</v>
      </c>
      <c r="I116" s="109">
        <v>1</v>
      </c>
      <c r="J116" s="104">
        <f t="shared" si="21"/>
        <v>0.72017572287638187</v>
      </c>
      <c r="K116" s="104">
        <f t="shared" si="22"/>
        <v>7.2017572287638179E-2</v>
      </c>
      <c r="L116" s="117">
        <f t="shared" si="23"/>
        <v>1</v>
      </c>
      <c r="M116" s="117">
        <f t="shared" si="24"/>
        <v>0</v>
      </c>
      <c r="N116" s="117">
        <f t="shared" si="25"/>
        <v>0</v>
      </c>
      <c r="O116" s="117">
        <f t="shared" si="26"/>
        <v>0</v>
      </c>
      <c r="P116" s="104">
        <f t="shared" si="27"/>
        <v>0</v>
      </c>
      <c r="Q116" s="109">
        <v>2</v>
      </c>
    </row>
    <row r="117" spans="1:17">
      <c r="A117" s="109" t="s">
        <v>77</v>
      </c>
      <c r="B117" s="109" t="s">
        <v>170</v>
      </c>
      <c r="C117" s="109">
        <v>147867</v>
      </c>
      <c r="D117" s="109">
        <v>0</v>
      </c>
      <c r="E117" s="109">
        <v>0</v>
      </c>
      <c r="F117" s="109">
        <v>0</v>
      </c>
      <c r="G117" s="109">
        <v>0</v>
      </c>
      <c r="H117" s="109">
        <v>0</v>
      </c>
      <c r="I117" s="109">
        <v>1</v>
      </c>
      <c r="J117" s="104">
        <f t="shared" si="21"/>
        <v>0</v>
      </c>
      <c r="K117" s="104">
        <f t="shared" si="22"/>
        <v>6.7628341685433538E-2</v>
      </c>
      <c r="L117" s="117" t="e">
        <f t="shared" si="23"/>
        <v>#DIV/0!</v>
      </c>
      <c r="M117" s="117" t="e">
        <f t="shared" si="24"/>
        <v>#DIV/0!</v>
      </c>
      <c r="N117" s="117" t="e">
        <f t="shared" si="25"/>
        <v>#DIV/0!</v>
      </c>
      <c r="O117" s="117" t="e">
        <f t="shared" si="26"/>
        <v>#DIV/0!</v>
      </c>
      <c r="P117" s="104">
        <f t="shared" si="27"/>
        <v>0</v>
      </c>
      <c r="Q117" s="109">
        <v>0</v>
      </c>
    </row>
    <row r="118" spans="1:17">
      <c r="A118" s="109" t="s">
        <v>77</v>
      </c>
      <c r="B118" s="109" t="s">
        <v>167</v>
      </c>
      <c r="C118" s="109">
        <v>151138</v>
      </c>
      <c r="D118" s="109">
        <v>1</v>
      </c>
      <c r="E118" s="109">
        <v>1</v>
      </c>
      <c r="F118" s="109">
        <v>0</v>
      </c>
      <c r="G118" s="109">
        <v>0</v>
      </c>
      <c r="H118" s="109">
        <v>0</v>
      </c>
      <c r="I118" s="109">
        <v>1</v>
      </c>
      <c r="J118" s="104">
        <f t="shared" si="21"/>
        <v>0.66164697164181085</v>
      </c>
      <c r="K118" s="104">
        <f t="shared" si="22"/>
        <v>6.616469716418108E-2</v>
      </c>
      <c r="L118" s="117">
        <f t="shared" si="23"/>
        <v>1</v>
      </c>
      <c r="M118" s="117">
        <f t="shared" si="24"/>
        <v>0</v>
      </c>
      <c r="N118" s="117">
        <f t="shared" si="25"/>
        <v>0</v>
      </c>
      <c r="O118" s="117">
        <f t="shared" si="26"/>
        <v>0</v>
      </c>
      <c r="P118" s="104">
        <f t="shared" si="27"/>
        <v>0</v>
      </c>
      <c r="Q118" s="109">
        <v>2</v>
      </c>
    </row>
    <row r="119" spans="1:17">
      <c r="A119" s="109" t="s">
        <v>77</v>
      </c>
      <c r="B119" s="109" t="s">
        <v>169</v>
      </c>
      <c r="C119" s="109">
        <v>195402</v>
      </c>
      <c r="D119" s="109">
        <v>1</v>
      </c>
      <c r="E119" s="109">
        <v>1</v>
      </c>
      <c r="F119" s="109">
        <v>0</v>
      </c>
      <c r="G119" s="109">
        <v>1</v>
      </c>
      <c r="H119" s="109">
        <v>0</v>
      </c>
      <c r="I119" s="109">
        <v>1</v>
      </c>
      <c r="J119" s="104">
        <f t="shared" si="21"/>
        <v>0.51176548858251192</v>
      </c>
      <c r="K119" s="104">
        <f t="shared" si="22"/>
        <v>5.1176548858251195E-2</v>
      </c>
      <c r="L119" s="117">
        <f t="shared" si="23"/>
        <v>1</v>
      </c>
      <c r="M119" s="117">
        <f t="shared" si="24"/>
        <v>0</v>
      </c>
      <c r="N119" s="117">
        <f t="shared" si="25"/>
        <v>1</v>
      </c>
      <c r="O119" s="117">
        <f t="shared" si="26"/>
        <v>0</v>
      </c>
      <c r="P119" s="104">
        <f t="shared" si="27"/>
        <v>0</v>
      </c>
      <c r="Q119" s="109">
        <v>1</v>
      </c>
    </row>
    <row r="120" spans="1:17">
      <c r="A120" s="109" t="s">
        <v>77</v>
      </c>
      <c r="B120" s="109" t="s">
        <v>160</v>
      </c>
      <c r="C120" s="109">
        <v>75900</v>
      </c>
      <c r="D120" s="109">
        <v>0</v>
      </c>
      <c r="E120" s="109">
        <v>0</v>
      </c>
      <c r="F120" s="109">
        <v>0</v>
      </c>
      <c r="G120" s="109">
        <v>0</v>
      </c>
      <c r="H120" s="109">
        <v>0</v>
      </c>
      <c r="I120" s="109">
        <v>0</v>
      </c>
      <c r="J120" s="104">
        <f t="shared" si="21"/>
        <v>0</v>
      </c>
      <c r="K120" s="104">
        <f t="shared" si="22"/>
        <v>0</v>
      </c>
      <c r="L120" s="117" t="e">
        <f t="shared" si="23"/>
        <v>#DIV/0!</v>
      </c>
      <c r="M120" s="117" t="e">
        <f t="shared" si="24"/>
        <v>#DIV/0!</v>
      </c>
      <c r="N120" s="117" t="e">
        <f t="shared" si="25"/>
        <v>#DIV/0!</v>
      </c>
      <c r="O120" s="117" t="e">
        <f t="shared" si="26"/>
        <v>#DIV/0!</v>
      </c>
      <c r="P120" s="104">
        <f t="shared" si="27"/>
        <v>0</v>
      </c>
      <c r="Q120" s="109">
        <v>0</v>
      </c>
    </row>
    <row r="121" spans="1:17">
      <c r="A121" s="109" t="s">
        <v>77</v>
      </c>
      <c r="B121" s="109" t="s">
        <v>166</v>
      </c>
      <c r="C121" s="109">
        <v>118259</v>
      </c>
      <c r="D121" s="109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4">
        <f t="shared" si="21"/>
        <v>0</v>
      </c>
      <c r="K121" s="104">
        <f t="shared" si="22"/>
        <v>0</v>
      </c>
      <c r="L121" s="117" t="e">
        <f t="shared" si="23"/>
        <v>#DIV/0!</v>
      </c>
      <c r="M121" s="117" t="e">
        <f t="shared" si="24"/>
        <v>#DIV/0!</v>
      </c>
      <c r="N121" s="117" t="e">
        <f t="shared" si="25"/>
        <v>#DIV/0!</v>
      </c>
      <c r="O121" s="117" t="e">
        <f t="shared" si="26"/>
        <v>#DIV/0!</v>
      </c>
      <c r="P121" s="104">
        <f t="shared" si="27"/>
        <v>0</v>
      </c>
      <c r="Q121" s="109">
        <v>0</v>
      </c>
    </row>
    <row r="122" spans="1:17">
      <c r="A122" s="109" t="s">
        <v>77</v>
      </c>
      <c r="B122" s="109" t="s">
        <v>162</v>
      </c>
      <c r="C122" s="109">
        <v>109792</v>
      </c>
      <c r="D122" s="109">
        <v>0</v>
      </c>
      <c r="E122" s="109">
        <v>0</v>
      </c>
      <c r="F122" s="109">
        <v>0</v>
      </c>
      <c r="G122" s="109">
        <v>0</v>
      </c>
      <c r="H122" s="109">
        <v>0</v>
      </c>
      <c r="I122" s="109">
        <v>0</v>
      </c>
      <c r="J122" s="104">
        <f t="shared" si="21"/>
        <v>0</v>
      </c>
      <c r="K122" s="104">
        <f t="shared" si="22"/>
        <v>0</v>
      </c>
      <c r="L122" s="117" t="e">
        <f t="shared" si="23"/>
        <v>#DIV/0!</v>
      </c>
      <c r="M122" s="117" t="e">
        <f t="shared" si="24"/>
        <v>#DIV/0!</v>
      </c>
      <c r="N122" s="117" t="e">
        <f t="shared" si="25"/>
        <v>#DIV/0!</v>
      </c>
      <c r="O122" s="117" t="e">
        <f t="shared" si="26"/>
        <v>#DIV/0!</v>
      </c>
      <c r="P122" s="104">
        <f t="shared" si="27"/>
        <v>0</v>
      </c>
      <c r="Q122" s="109">
        <v>0</v>
      </c>
    </row>
    <row r="123" spans="1:17">
      <c r="A123" s="109" t="s">
        <v>77</v>
      </c>
      <c r="B123" s="109" t="s">
        <v>159</v>
      </c>
      <c r="C123" s="109">
        <v>115214</v>
      </c>
      <c r="D123" s="109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4">
        <f t="shared" si="21"/>
        <v>0</v>
      </c>
      <c r="K123" s="104">
        <f t="shared" si="22"/>
        <v>0</v>
      </c>
      <c r="L123" s="117" t="e">
        <f t="shared" si="23"/>
        <v>#DIV/0!</v>
      </c>
      <c r="M123" s="117" t="e">
        <f t="shared" si="24"/>
        <v>#DIV/0!</v>
      </c>
      <c r="N123" s="117" t="e">
        <f t="shared" si="25"/>
        <v>#DIV/0!</v>
      </c>
      <c r="O123" s="117" t="e">
        <f t="shared" si="26"/>
        <v>#DIV/0!</v>
      </c>
      <c r="P123" s="104">
        <f t="shared" si="27"/>
        <v>0</v>
      </c>
      <c r="Q123" s="109">
        <v>0</v>
      </c>
    </row>
    <row r="124" spans="1:17">
      <c r="A124" s="109" t="s">
        <v>77</v>
      </c>
      <c r="B124" s="109" t="s">
        <v>158</v>
      </c>
      <c r="C124" s="109">
        <v>195679</v>
      </c>
      <c r="D124" s="109">
        <v>0</v>
      </c>
      <c r="E124" s="109">
        <v>0</v>
      </c>
      <c r="F124" s="109">
        <v>0</v>
      </c>
      <c r="G124" s="109">
        <v>0</v>
      </c>
      <c r="H124" s="109">
        <v>0</v>
      </c>
      <c r="I124" s="109">
        <v>0</v>
      </c>
      <c r="J124" s="104">
        <f t="shared" si="21"/>
        <v>0</v>
      </c>
      <c r="K124" s="104">
        <f t="shared" si="22"/>
        <v>0</v>
      </c>
      <c r="L124" s="117" t="e">
        <f t="shared" si="23"/>
        <v>#DIV/0!</v>
      </c>
      <c r="M124" s="117" t="e">
        <f t="shared" si="24"/>
        <v>#DIV/0!</v>
      </c>
      <c r="N124" s="117" t="e">
        <f t="shared" si="25"/>
        <v>#DIV/0!</v>
      </c>
      <c r="O124" s="117" t="e">
        <f t="shared" si="26"/>
        <v>#DIV/0!</v>
      </c>
      <c r="P124" s="104">
        <f t="shared" si="27"/>
        <v>0</v>
      </c>
      <c r="Q124" s="109">
        <v>0</v>
      </c>
    </row>
    <row r="125" spans="1:17">
      <c r="A125" s="109" t="s">
        <v>77</v>
      </c>
      <c r="B125" s="109" t="s">
        <v>164</v>
      </c>
      <c r="C125" s="109">
        <v>183008</v>
      </c>
      <c r="D125" s="109">
        <v>0</v>
      </c>
      <c r="E125" s="109">
        <v>0</v>
      </c>
      <c r="F125" s="109">
        <v>0</v>
      </c>
      <c r="G125" s="109">
        <v>0</v>
      </c>
      <c r="H125" s="109">
        <v>0</v>
      </c>
      <c r="I125" s="109">
        <v>0</v>
      </c>
      <c r="J125" s="104">
        <f t="shared" si="21"/>
        <v>0</v>
      </c>
      <c r="K125" s="104">
        <f t="shared" si="22"/>
        <v>0</v>
      </c>
      <c r="L125" s="117" t="e">
        <f t="shared" si="23"/>
        <v>#DIV/0!</v>
      </c>
      <c r="M125" s="117" t="e">
        <f t="shared" si="24"/>
        <v>#DIV/0!</v>
      </c>
      <c r="N125" s="117" t="e">
        <f t="shared" si="25"/>
        <v>#DIV/0!</v>
      </c>
      <c r="O125" s="117" t="e">
        <f t="shared" si="26"/>
        <v>#DIV/0!</v>
      </c>
      <c r="P125" s="104">
        <f t="shared" si="27"/>
        <v>0</v>
      </c>
      <c r="Q125" s="109">
        <v>0</v>
      </c>
    </row>
    <row r="126" spans="1:17">
      <c r="A126" s="109" t="s">
        <v>77</v>
      </c>
      <c r="B126" s="109" t="s">
        <v>156</v>
      </c>
      <c r="C126" s="109">
        <v>120327</v>
      </c>
      <c r="D126" s="109">
        <v>0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4">
        <f t="shared" si="21"/>
        <v>0</v>
      </c>
      <c r="K126" s="104">
        <f t="shared" si="22"/>
        <v>0</v>
      </c>
      <c r="L126" s="117" t="e">
        <f t="shared" si="23"/>
        <v>#DIV/0!</v>
      </c>
      <c r="M126" s="117" t="e">
        <f t="shared" si="24"/>
        <v>#DIV/0!</v>
      </c>
      <c r="N126" s="117" t="e">
        <f t="shared" si="25"/>
        <v>#DIV/0!</v>
      </c>
      <c r="O126" s="117" t="e">
        <f t="shared" si="26"/>
        <v>#DIV/0!</v>
      </c>
      <c r="P126" s="104">
        <f t="shared" si="27"/>
        <v>0</v>
      </c>
      <c r="Q126" s="109">
        <v>0</v>
      </c>
    </row>
    <row r="127" spans="1:17">
      <c r="A127" s="109" t="s">
        <v>77</v>
      </c>
      <c r="B127" s="109" t="s">
        <v>174</v>
      </c>
      <c r="C127" s="109">
        <v>182963</v>
      </c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4">
        <f t="shared" si="21"/>
        <v>0</v>
      </c>
      <c r="K127" s="104">
        <f t="shared" si="22"/>
        <v>0</v>
      </c>
      <c r="L127" s="117" t="e">
        <f t="shared" si="23"/>
        <v>#DIV/0!</v>
      </c>
      <c r="M127" s="117" t="e">
        <f t="shared" si="24"/>
        <v>#DIV/0!</v>
      </c>
      <c r="N127" s="117" t="e">
        <f t="shared" si="25"/>
        <v>#DIV/0!</v>
      </c>
      <c r="O127" s="117" t="e">
        <f t="shared" si="26"/>
        <v>#DIV/0!</v>
      </c>
      <c r="P127" s="104">
        <f t="shared" si="27"/>
        <v>0</v>
      </c>
      <c r="Q127" s="109">
        <v>0</v>
      </c>
    </row>
    <row r="128" spans="1:17">
      <c r="A128" s="109" t="s">
        <v>77</v>
      </c>
      <c r="B128" s="109" t="s">
        <v>173</v>
      </c>
      <c r="C128" s="109">
        <v>265332</v>
      </c>
      <c r="D128" s="109">
        <v>1</v>
      </c>
      <c r="E128" s="109">
        <v>1</v>
      </c>
      <c r="F128" s="109">
        <v>0</v>
      </c>
      <c r="G128" s="109">
        <v>1</v>
      </c>
      <c r="H128" s="109">
        <v>0</v>
      </c>
      <c r="I128" s="109">
        <v>0</v>
      </c>
      <c r="J128" s="104">
        <f t="shared" si="21"/>
        <v>0.37688631601163824</v>
      </c>
      <c r="K128" s="104">
        <f t="shared" si="22"/>
        <v>0</v>
      </c>
      <c r="L128" s="117">
        <f t="shared" si="23"/>
        <v>1</v>
      </c>
      <c r="M128" s="117">
        <f t="shared" si="24"/>
        <v>0</v>
      </c>
      <c r="N128" s="117">
        <f t="shared" si="25"/>
        <v>1</v>
      </c>
      <c r="O128" s="117">
        <f t="shared" si="26"/>
        <v>0</v>
      </c>
      <c r="P128" s="104">
        <f t="shared" si="27"/>
        <v>0</v>
      </c>
      <c r="Q128" s="109">
        <v>1</v>
      </c>
    </row>
    <row r="129" spans="1:17">
      <c r="A129" s="109" t="s">
        <v>77</v>
      </c>
      <c r="B129" s="109" t="s">
        <v>171</v>
      </c>
      <c r="C129" s="109">
        <v>195452</v>
      </c>
      <c r="D129" s="109">
        <v>0</v>
      </c>
      <c r="E129" s="109">
        <v>0</v>
      </c>
      <c r="F129" s="109">
        <v>0</v>
      </c>
      <c r="G129" s="109">
        <v>0</v>
      </c>
      <c r="H129" s="109">
        <v>0</v>
      </c>
      <c r="I129" s="109">
        <v>0</v>
      </c>
      <c r="J129" s="104">
        <f t="shared" si="21"/>
        <v>0</v>
      </c>
      <c r="K129" s="104">
        <f t="shared" si="22"/>
        <v>0</v>
      </c>
      <c r="L129" s="117" t="e">
        <f t="shared" si="23"/>
        <v>#DIV/0!</v>
      </c>
      <c r="M129" s="117" t="e">
        <f t="shared" si="24"/>
        <v>#DIV/0!</v>
      </c>
      <c r="N129" s="117" t="e">
        <f t="shared" si="25"/>
        <v>#DIV/0!</v>
      </c>
      <c r="O129" s="117" t="e">
        <f t="shared" si="26"/>
        <v>#DIV/0!</v>
      </c>
      <c r="P129" s="104">
        <f t="shared" si="27"/>
        <v>0</v>
      </c>
      <c r="Q129" s="109">
        <v>0</v>
      </c>
    </row>
    <row r="130" spans="1:17">
      <c r="A130" s="109" t="s">
        <v>77</v>
      </c>
      <c r="B130" s="109" t="s">
        <v>161</v>
      </c>
      <c r="C130" s="109">
        <v>111278</v>
      </c>
      <c r="D130" s="109">
        <v>0</v>
      </c>
      <c r="E130" s="109">
        <v>0</v>
      </c>
      <c r="F130" s="109">
        <v>0</v>
      </c>
      <c r="G130" s="109">
        <v>0</v>
      </c>
      <c r="H130" s="109">
        <v>0</v>
      </c>
      <c r="I130" s="109">
        <v>0</v>
      </c>
      <c r="J130" s="104">
        <f t="shared" si="21"/>
        <v>0</v>
      </c>
      <c r="K130" s="104">
        <f t="shared" si="22"/>
        <v>0</v>
      </c>
      <c r="L130" s="117" t="e">
        <f t="shared" si="23"/>
        <v>#DIV/0!</v>
      </c>
      <c r="M130" s="117" t="e">
        <f t="shared" si="24"/>
        <v>#DIV/0!</v>
      </c>
      <c r="N130" s="117" t="e">
        <f t="shared" si="25"/>
        <v>#DIV/0!</v>
      </c>
      <c r="O130" s="117" t="e">
        <f t="shared" si="26"/>
        <v>#DIV/0!</v>
      </c>
      <c r="P130" s="104">
        <f t="shared" si="27"/>
        <v>0</v>
      </c>
      <c r="Q130" s="109">
        <v>0</v>
      </c>
    </row>
    <row r="131" spans="1:17">
      <c r="A131" s="109" t="s">
        <v>77</v>
      </c>
      <c r="B131" s="109" t="s">
        <v>163</v>
      </c>
      <c r="C131" s="109">
        <v>208704</v>
      </c>
      <c r="D131" s="109">
        <v>0</v>
      </c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4">
        <f t="shared" ref="J131:J162" si="28">D131/C131*100000</f>
        <v>0</v>
      </c>
      <c r="K131" s="104">
        <f t="shared" ref="K131:K162" si="29">I131/C131*10000</f>
        <v>0</v>
      </c>
      <c r="L131" s="117" t="e">
        <f t="shared" ref="L131:L162" si="30">E131/$D131</f>
        <v>#DIV/0!</v>
      </c>
      <c r="M131" s="117" t="e">
        <f t="shared" ref="M131:M162" si="31">F131/$D131</f>
        <v>#DIV/0!</v>
      </c>
      <c r="N131" s="117" t="e">
        <f t="shared" ref="N131:N162" si="32">G131/$D131</f>
        <v>#DIV/0!</v>
      </c>
      <c r="O131" s="117" t="e">
        <f t="shared" ref="O131:O162" si="33">H131/$D131</f>
        <v>#DIV/0!</v>
      </c>
      <c r="P131" s="104">
        <f t="shared" ref="P131:P162" si="34">H131/C131*100000</f>
        <v>0</v>
      </c>
      <c r="Q131" s="109">
        <v>0</v>
      </c>
    </row>
    <row r="132" spans="1:17">
      <c r="A132" s="109" t="s">
        <v>77</v>
      </c>
      <c r="B132" s="109" t="s">
        <v>181</v>
      </c>
      <c r="C132" s="109">
        <v>46206</v>
      </c>
      <c r="D132" s="109">
        <v>0</v>
      </c>
      <c r="E132" s="109">
        <v>0</v>
      </c>
      <c r="F132" s="109">
        <v>0</v>
      </c>
      <c r="G132" s="109">
        <v>0</v>
      </c>
      <c r="H132" s="109">
        <v>0</v>
      </c>
      <c r="I132" s="109">
        <v>0</v>
      </c>
      <c r="J132" s="104">
        <f t="shared" si="28"/>
        <v>0</v>
      </c>
      <c r="K132" s="104">
        <f t="shared" si="29"/>
        <v>0</v>
      </c>
      <c r="L132" s="117" t="e">
        <f t="shared" si="30"/>
        <v>#DIV/0!</v>
      </c>
      <c r="M132" s="117" t="e">
        <f t="shared" si="31"/>
        <v>#DIV/0!</v>
      </c>
      <c r="N132" s="117" t="e">
        <f t="shared" si="32"/>
        <v>#DIV/0!</v>
      </c>
      <c r="O132" s="117" t="e">
        <f t="shared" si="33"/>
        <v>#DIV/0!</v>
      </c>
      <c r="P132" s="104">
        <f t="shared" si="34"/>
        <v>0</v>
      </c>
      <c r="Q132" s="109">
        <v>0</v>
      </c>
    </row>
    <row r="133" spans="1:17">
      <c r="A133" s="109" t="s">
        <v>77</v>
      </c>
      <c r="B133" s="109" t="s">
        <v>182</v>
      </c>
      <c r="C133" s="109">
        <v>52399</v>
      </c>
      <c r="D133" s="109">
        <v>0</v>
      </c>
      <c r="E133" s="109">
        <v>0</v>
      </c>
      <c r="F133" s="109">
        <v>0</v>
      </c>
      <c r="G133" s="109">
        <v>0</v>
      </c>
      <c r="H133" s="109">
        <v>0</v>
      </c>
      <c r="I133" s="109">
        <v>0</v>
      </c>
      <c r="J133" s="104">
        <f t="shared" si="28"/>
        <v>0</v>
      </c>
      <c r="K133" s="104">
        <f t="shared" si="29"/>
        <v>0</v>
      </c>
      <c r="L133" s="117" t="e">
        <f t="shared" si="30"/>
        <v>#DIV/0!</v>
      </c>
      <c r="M133" s="117" t="e">
        <f t="shared" si="31"/>
        <v>#DIV/0!</v>
      </c>
      <c r="N133" s="117" t="e">
        <f t="shared" si="32"/>
        <v>#DIV/0!</v>
      </c>
      <c r="O133" s="117" t="e">
        <f t="shared" si="33"/>
        <v>#DIV/0!</v>
      </c>
      <c r="P133" s="104">
        <f t="shared" si="34"/>
        <v>0</v>
      </c>
      <c r="Q133" s="109">
        <v>0</v>
      </c>
    </row>
    <row r="134" spans="1:17">
      <c r="A134" s="109" t="s">
        <v>77</v>
      </c>
      <c r="B134" s="109" t="s">
        <v>180</v>
      </c>
      <c r="C134" s="109">
        <v>93696</v>
      </c>
      <c r="D134" s="109">
        <v>0</v>
      </c>
      <c r="E134" s="109">
        <v>0</v>
      </c>
      <c r="F134" s="109">
        <v>0</v>
      </c>
      <c r="G134" s="109">
        <v>0</v>
      </c>
      <c r="H134" s="109">
        <v>0</v>
      </c>
      <c r="I134" s="109">
        <v>0</v>
      </c>
      <c r="J134" s="104">
        <f t="shared" si="28"/>
        <v>0</v>
      </c>
      <c r="K134" s="104">
        <f t="shared" si="29"/>
        <v>0</v>
      </c>
      <c r="L134" s="117" t="e">
        <f t="shared" si="30"/>
        <v>#DIV/0!</v>
      </c>
      <c r="M134" s="117" t="e">
        <f t="shared" si="31"/>
        <v>#DIV/0!</v>
      </c>
      <c r="N134" s="117" t="e">
        <f t="shared" si="32"/>
        <v>#DIV/0!</v>
      </c>
      <c r="O134" s="117" t="e">
        <f t="shared" si="33"/>
        <v>#DIV/0!</v>
      </c>
      <c r="P134" s="104">
        <f t="shared" si="34"/>
        <v>0</v>
      </c>
      <c r="Q134" s="109">
        <v>0</v>
      </c>
    </row>
    <row r="135" spans="1:17">
      <c r="A135" s="109" t="s">
        <v>77</v>
      </c>
      <c r="B135" s="109" t="s">
        <v>178</v>
      </c>
      <c r="C135" s="109">
        <v>87926</v>
      </c>
      <c r="D135" s="109">
        <v>0</v>
      </c>
      <c r="E135" s="109">
        <v>0</v>
      </c>
      <c r="F135" s="109">
        <v>0</v>
      </c>
      <c r="G135" s="109">
        <v>0</v>
      </c>
      <c r="H135" s="109">
        <v>0</v>
      </c>
      <c r="I135" s="109">
        <v>0</v>
      </c>
      <c r="J135" s="104">
        <f t="shared" si="28"/>
        <v>0</v>
      </c>
      <c r="K135" s="104">
        <f t="shared" si="29"/>
        <v>0</v>
      </c>
      <c r="L135" s="117" t="e">
        <f t="shared" si="30"/>
        <v>#DIV/0!</v>
      </c>
      <c r="M135" s="117" t="e">
        <f t="shared" si="31"/>
        <v>#DIV/0!</v>
      </c>
      <c r="N135" s="117" t="e">
        <f t="shared" si="32"/>
        <v>#DIV/0!</v>
      </c>
      <c r="O135" s="117" t="e">
        <f t="shared" si="33"/>
        <v>#DIV/0!</v>
      </c>
      <c r="P135" s="104">
        <f t="shared" si="34"/>
        <v>0</v>
      </c>
      <c r="Q135" s="109">
        <v>0</v>
      </c>
    </row>
    <row r="136" spans="1:17">
      <c r="A136" s="109" t="s">
        <v>76</v>
      </c>
      <c r="B136" s="109" t="s">
        <v>149</v>
      </c>
      <c r="C136" s="109">
        <v>85801</v>
      </c>
      <c r="D136" s="109">
        <v>16</v>
      </c>
      <c r="E136" s="109">
        <v>13</v>
      </c>
      <c r="F136" s="109">
        <v>5</v>
      </c>
      <c r="G136" s="109">
        <v>8</v>
      </c>
      <c r="H136" s="109">
        <v>7</v>
      </c>
      <c r="I136" s="109">
        <v>19</v>
      </c>
      <c r="J136" s="104">
        <f t="shared" si="28"/>
        <v>18.647801307677067</v>
      </c>
      <c r="K136" s="104">
        <f t="shared" si="29"/>
        <v>2.2144264052866514</v>
      </c>
      <c r="L136" s="117">
        <f t="shared" si="30"/>
        <v>0.8125</v>
      </c>
      <c r="M136" s="117">
        <f t="shared" si="31"/>
        <v>0.3125</v>
      </c>
      <c r="N136" s="117">
        <f t="shared" si="32"/>
        <v>0.5</v>
      </c>
      <c r="O136" s="117">
        <f t="shared" si="33"/>
        <v>0.4375</v>
      </c>
      <c r="P136" s="104">
        <f t="shared" si="34"/>
        <v>8.1584130721087167</v>
      </c>
      <c r="Q136" s="109">
        <v>11</v>
      </c>
    </row>
    <row r="137" spans="1:17">
      <c r="A137" s="109" t="s">
        <v>76</v>
      </c>
      <c r="B137" s="109" t="s">
        <v>153</v>
      </c>
      <c r="C137" s="109">
        <v>56883</v>
      </c>
      <c r="D137" s="109">
        <v>3</v>
      </c>
      <c r="E137" s="109">
        <v>3</v>
      </c>
      <c r="F137" s="109">
        <v>0</v>
      </c>
      <c r="G137" s="109">
        <v>0</v>
      </c>
      <c r="H137" s="109">
        <v>1</v>
      </c>
      <c r="I137" s="109">
        <v>6</v>
      </c>
      <c r="J137" s="104">
        <f t="shared" si="28"/>
        <v>5.2739834396919987</v>
      </c>
      <c r="K137" s="104">
        <f t="shared" si="29"/>
        <v>1.0547966879383999</v>
      </c>
      <c r="L137" s="117">
        <f t="shared" si="30"/>
        <v>1</v>
      </c>
      <c r="M137" s="117">
        <f t="shared" si="31"/>
        <v>0</v>
      </c>
      <c r="N137" s="117">
        <f t="shared" si="32"/>
        <v>0</v>
      </c>
      <c r="O137" s="117">
        <f t="shared" si="33"/>
        <v>0.33333333333333331</v>
      </c>
      <c r="P137" s="104">
        <f t="shared" si="34"/>
        <v>1.7579944798973333</v>
      </c>
      <c r="Q137" s="109">
        <v>10</v>
      </c>
    </row>
    <row r="138" spans="1:17">
      <c r="A138" s="109" t="s">
        <v>76</v>
      </c>
      <c r="B138" s="109" t="s">
        <v>146</v>
      </c>
      <c r="C138" s="109">
        <v>113368</v>
      </c>
      <c r="D138" s="109">
        <v>6</v>
      </c>
      <c r="E138" s="109">
        <v>5</v>
      </c>
      <c r="F138" s="109">
        <v>3</v>
      </c>
      <c r="G138" s="109">
        <v>2</v>
      </c>
      <c r="H138" s="109">
        <v>0</v>
      </c>
      <c r="I138" s="109">
        <v>10</v>
      </c>
      <c r="J138" s="104">
        <f t="shared" si="28"/>
        <v>5.2924987650836215</v>
      </c>
      <c r="K138" s="104">
        <f t="shared" si="29"/>
        <v>0.88208312751393692</v>
      </c>
      <c r="L138" s="117">
        <f t="shared" si="30"/>
        <v>0.83333333333333337</v>
      </c>
      <c r="M138" s="117">
        <f t="shared" si="31"/>
        <v>0.5</v>
      </c>
      <c r="N138" s="117">
        <f t="shared" si="32"/>
        <v>0.33333333333333331</v>
      </c>
      <c r="O138" s="117">
        <f t="shared" si="33"/>
        <v>0</v>
      </c>
      <c r="P138" s="104">
        <f t="shared" si="34"/>
        <v>0</v>
      </c>
      <c r="Q138" s="109">
        <v>7</v>
      </c>
    </row>
    <row r="139" spans="1:17">
      <c r="A139" s="109" t="s">
        <v>76</v>
      </c>
      <c r="B139" s="109" t="s">
        <v>147</v>
      </c>
      <c r="C139" s="109">
        <v>53577</v>
      </c>
      <c r="D139" s="109">
        <v>0</v>
      </c>
      <c r="E139" s="109">
        <v>0</v>
      </c>
      <c r="F139" s="109">
        <v>0</v>
      </c>
      <c r="G139" s="109">
        <v>0</v>
      </c>
      <c r="H139" s="109">
        <v>0</v>
      </c>
      <c r="I139" s="109">
        <v>4</v>
      </c>
      <c r="J139" s="104">
        <f t="shared" si="28"/>
        <v>0</v>
      </c>
      <c r="K139" s="104">
        <f t="shared" si="29"/>
        <v>0.74658902140844019</v>
      </c>
      <c r="L139" s="117" t="e">
        <f t="shared" si="30"/>
        <v>#DIV/0!</v>
      </c>
      <c r="M139" s="117" t="e">
        <f t="shared" si="31"/>
        <v>#DIV/0!</v>
      </c>
      <c r="N139" s="117" t="e">
        <f t="shared" si="32"/>
        <v>#DIV/0!</v>
      </c>
      <c r="O139" s="117" t="e">
        <f t="shared" si="33"/>
        <v>#DIV/0!</v>
      </c>
      <c r="P139" s="104">
        <f t="shared" si="34"/>
        <v>0</v>
      </c>
      <c r="Q139" s="109">
        <v>1</v>
      </c>
    </row>
    <row r="140" spans="1:17">
      <c r="A140" s="109" t="s">
        <v>76</v>
      </c>
      <c r="B140" s="109" t="s">
        <v>144</v>
      </c>
      <c r="C140" s="109">
        <v>47942</v>
      </c>
      <c r="D140" s="109">
        <v>1</v>
      </c>
      <c r="E140" s="109">
        <v>1</v>
      </c>
      <c r="F140" s="109">
        <v>0</v>
      </c>
      <c r="G140" s="109">
        <v>0</v>
      </c>
      <c r="H140" s="109">
        <v>1</v>
      </c>
      <c r="I140" s="109">
        <v>2</v>
      </c>
      <c r="J140" s="104">
        <f t="shared" si="28"/>
        <v>2.0858537399357555</v>
      </c>
      <c r="K140" s="104">
        <f t="shared" si="29"/>
        <v>0.41717074798715115</v>
      </c>
      <c r="L140" s="117">
        <f t="shared" si="30"/>
        <v>1</v>
      </c>
      <c r="M140" s="117">
        <f t="shared" si="31"/>
        <v>0</v>
      </c>
      <c r="N140" s="117">
        <f t="shared" si="32"/>
        <v>0</v>
      </c>
      <c r="O140" s="117">
        <f t="shared" si="33"/>
        <v>1</v>
      </c>
      <c r="P140" s="104">
        <f t="shared" si="34"/>
        <v>2.0858537399357555</v>
      </c>
      <c r="Q140" s="109">
        <v>8</v>
      </c>
    </row>
    <row r="141" spans="1:17">
      <c r="A141" s="109" t="s">
        <v>76</v>
      </c>
      <c r="B141" s="109" t="s">
        <v>143</v>
      </c>
      <c r="C141" s="109">
        <v>102150</v>
      </c>
      <c r="D141" s="109">
        <v>2</v>
      </c>
      <c r="E141" s="109">
        <v>2</v>
      </c>
      <c r="F141" s="109">
        <v>0</v>
      </c>
      <c r="G141" s="109">
        <v>0</v>
      </c>
      <c r="H141" s="109">
        <v>0</v>
      </c>
      <c r="I141" s="109">
        <v>4</v>
      </c>
      <c r="J141" s="104">
        <f t="shared" si="28"/>
        <v>1.9579050416054822</v>
      </c>
      <c r="K141" s="104">
        <f t="shared" si="29"/>
        <v>0.39158100832109644</v>
      </c>
      <c r="L141" s="117">
        <f t="shared" si="30"/>
        <v>1</v>
      </c>
      <c r="M141" s="117">
        <f t="shared" si="31"/>
        <v>0</v>
      </c>
      <c r="N141" s="117">
        <f t="shared" si="32"/>
        <v>0</v>
      </c>
      <c r="O141" s="117">
        <f t="shared" si="33"/>
        <v>0</v>
      </c>
      <c r="P141" s="104">
        <f t="shared" si="34"/>
        <v>0</v>
      </c>
      <c r="Q141" s="109">
        <v>4</v>
      </c>
    </row>
    <row r="142" spans="1:17">
      <c r="A142" s="109" t="s">
        <v>76</v>
      </c>
      <c r="B142" s="109" t="s">
        <v>142</v>
      </c>
      <c r="C142" s="109">
        <v>168960</v>
      </c>
      <c r="D142" s="109">
        <v>2</v>
      </c>
      <c r="E142" s="109">
        <v>2</v>
      </c>
      <c r="F142" s="109">
        <v>1</v>
      </c>
      <c r="G142" s="109">
        <v>1</v>
      </c>
      <c r="H142" s="109">
        <v>0</v>
      </c>
      <c r="I142" s="109">
        <v>4</v>
      </c>
      <c r="J142" s="104">
        <f t="shared" si="28"/>
        <v>1.1837121212121211</v>
      </c>
      <c r="K142" s="104">
        <f t="shared" si="29"/>
        <v>0.23674242424242425</v>
      </c>
      <c r="L142" s="117">
        <f t="shared" si="30"/>
        <v>1</v>
      </c>
      <c r="M142" s="117">
        <f t="shared" si="31"/>
        <v>0.5</v>
      </c>
      <c r="N142" s="117">
        <f t="shared" si="32"/>
        <v>0.5</v>
      </c>
      <c r="O142" s="117">
        <f t="shared" si="33"/>
        <v>0</v>
      </c>
      <c r="P142" s="104">
        <f t="shared" si="34"/>
        <v>0</v>
      </c>
      <c r="Q142" s="109">
        <v>2</v>
      </c>
    </row>
    <row r="143" spans="1:17">
      <c r="A143" s="109" t="s">
        <v>76</v>
      </c>
      <c r="B143" s="109" t="s">
        <v>152</v>
      </c>
      <c r="C143" s="109">
        <v>73413</v>
      </c>
      <c r="D143" s="109">
        <v>0</v>
      </c>
      <c r="E143" s="109">
        <v>0</v>
      </c>
      <c r="F143" s="109">
        <v>0</v>
      </c>
      <c r="G143" s="109">
        <v>0</v>
      </c>
      <c r="H143" s="109">
        <v>0</v>
      </c>
      <c r="I143" s="109">
        <v>0</v>
      </c>
      <c r="J143" s="104">
        <f t="shared" si="28"/>
        <v>0</v>
      </c>
      <c r="K143" s="104">
        <f t="shared" si="29"/>
        <v>0</v>
      </c>
      <c r="L143" s="117" t="e">
        <f t="shared" si="30"/>
        <v>#DIV/0!</v>
      </c>
      <c r="M143" s="117" t="e">
        <f t="shared" si="31"/>
        <v>#DIV/0!</v>
      </c>
      <c r="N143" s="117" t="e">
        <f t="shared" si="32"/>
        <v>#DIV/0!</v>
      </c>
      <c r="O143" s="117" t="e">
        <f t="shared" si="33"/>
        <v>#DIV/0!</v>
      </c>
      <c r="P143" s="104">
        <f t="shared" si="34"/>
        <v>0</v>
      </c>
      <c r="Q143" s="109">
        <v>0</v>
      </c>
    </row>
    <row r="144" spans="1:17">
      <c r="A144" s="109" t="s">
        <v>76</v>
      </c>
      <c r="B144" s="109" t="s">
        <v>150</v>
      </c>
      <c r="C144" s="109">
        <v>65014</v>
      </c>
      <c r="D144" s="109">
        <v>0</v>
      </c>
      <c r="E144" s="109">
        <v>0</v>
      </c>
      <c r="F144" s="109">
        <v>0</v>
      </c>
      <c r="G144" s="109">
        <v>0</v>
      </c>
      <c r="H144" s="109">
        <v>0</v>
      </c>
      <c r="I144" s="109">
        <v>0</v>
      </c>
      <c r="J144" s="104">
        <f t="shared" si="28"/>
        <v>0</v>
      </c>
      <c r="K144" s="104">
        <f t="shared" si="29"/>
        <v>0</v>
      </c>
      <c r="L144" s="117" t="e">
        <f t="shared" si="30"/>
        <v>#DIV/0!</v>
      </c>
      <c r="M144" s="117" t="e">
        <f t="shared" si="31"/>
        <v>#DIV/0!</v>
      </c>
      <c r="N144" s="117" t="e">
        <f t="shared" si="32"/>
        <v>#DIV/0!</v>
      </c>
      <c r="O144" s="117" t="e">
        <f t="shared" si="33"/>
        <v>#DIV/0!</v>
      </c>
      <c r="P144" s="104">
        <f t="shared" si="34"/>
        <v>0</v>
      </c>
      <c r="Q144" s="109">
        <v>0</v>
      </c>
    </row>
    <row r="145" spans="1:17">
      <c r="A145" s="109" t="s">
        <v>76</v>
      </c>
      <c r="B145" s="109" t="s">
        <v>155</v>
      </c>
      <c r="C145" s="109">
        <v>42507</v>
      </c>
      <c r="D145" s="109">
        <v>0</v>
      </c>
      <c r="E145" s="109">
        <v>0</v>
      </c>
      <c r="F145" s="109">
        <v>0</v>
      </c>
      <c r="G145" s="109">
        <v>0</v>
      </c>
      <c r="H145" s="109">
        <v>0</v>
      </c>
      <c r="I145" s="109">
        <v>0</v>
      </c>
      <c r="J145" s="104">
        <f t="shared" si="28"/>
        <v>0</v>
      </c>
      <c r="K145" s="104">
        <f t="shared" si="29"/>
        <v>0</v>
      </c>
      <c r="L145" s="117" t="e">
        <f t="shared" si="30"/>
        <v>#DIV/0!</v>
      </c>
      <c r="M145" s="117" t="e">
        <f t="shared" si="31"/>
        <v>#DIV/0!</v>
      </c>
      <c r="N145" s="117" t="e">
        <f t="shared" si="32"/>
        <v>#DIV/0!</v>
      </c>
      <c r="O145" s="117" t="e">
        <f t="shared" si="33"/>
        <v>#DIV/0!</v>
      </c>
      <c r="P145" s="104">
        <f t="shared" si="34"/>
        <v>0</v>
      </c>
      <c r="Q145" s="109">
        <v>0</v>
      </c>
    </row>
    <row r="146" spans="1:17">
      <c r="A146" s="109" t="s">
        <v>76</v>
      </c>
      <c r="B146" s="109" t="s">
        <v>148</v>
      </c>
      <c r="C146" s="109">
        <v>38733</v>
      </c>
      <c r="D146" s="109">
        <v>0</v>
      </c>
      <c r="E146" s="109">
        <v>0</v>
      </c>
      <c r="F146" s="109">
        <v>0</v>
      </c>
      <c r="G146" s="109">
        <v>0</v>
      </c>
      <c r="H146" s="109">
        <v>0</v>
      </c>
      <c r="I146" s="109">
        <v>0</v>
      </c>
      <c r="J146" s="104">
        <f t="shared" si="28"/>
        <v>0</v>
      </c>
      <c r="K146" s="104">
        <f t="shared" si="29"/>
        <v>0</v>
      </c>
      <c r="L146" s="117" t="e">
        <f t="shared" si="30"/>
        <v>#DIV/0!</v>
      </c>
      <c r="M146" s="117" t="e">
        <f t="shared" si="31"/>
        <v>#DIV/0!</v>
      </c>
      <c r="N146" s="117" t="e">
        <f t="shared" si="32"/>
        <v>#DIV/0!</v>
      </c>
      <c r="O146" s="117" t="e">
        <f t="shared" si="33"/>
        <v>#DIV/0!</v>
      </c>
      <c r="P146" s="104">
        <f t="shared" si="34"/>
        <v>0</v>
      </c>
      <c r="Q146" s="109">
        <v>0</v>
      </c>
    </row>
    <row r="147" spans="1:17">
      <c r="A147" s="109" t="s">
        <v>76</v>
      </c>
      <c r="B147" s="109" t="s">
        <v>154</v>
      </c>
      <c r="C147" s="109">
        <v>36898</v>
      </c>
      <c r="D147" s="109">
        <v>0</v>
      </c>
      <c r="E147" s="109">
        <v>0</v>
      </c>
      <c r="F147" s="109">
        <v>0</v>
      </c>
      <c r="G147" s="109">
        <v>0</v>
      </c>
      <c r="H147" s="109">
        <v>0</v>
      </c>
      <c r="I147" s="109">
        <v>0</v>
      </c>
      <c r="J147" s="104">
        <f t="shared" si="28"/>
        <v>0</v>
      </c>
      <c r="K147" s="104">
        <f t="shared" si="29"/>
        <v>0</v>
      </c>
      <c r="L147" s="117" t="e">
        <f t="shared" si="30"/>
        <v>#DIV/0!</v>
      </c>
      <c r="M147" s="117" t="e">
        <f t="shared" si="31"/>
        <v>#DIV/0!</v>
      </c>
      <c r="N147" s="117" t="e">
        <f t="shared" si="32"/>
        <v>#DIV/0!</v>
      </c>
      <c r="O147" s="117" t="e">
        <f t="shared" si="33"/>
        <v>#DIV/0!</v>
      </c>
      <c r="P147" s="104">
        <f t="shared" si="34"/>
        <v>0</v>
      </c>
      <c r="Q147" s="109">
        <v>0</v>
      </c>
    </row>
    <row r="148" spans="1:17">
      <c r="A148" s="109" t="s">
        <v>76</v>
      </c>
      <c r="B148" s="109" t="s">
        <v>145</v>
      </c>
      <c r="C148" s="109">
        <v>68963</v>
      </c>
      <c r="D148" s="109">
        <v>0</v>
      </c>
      <c r="E148" s="109">
        <v>0</v>
      </c>
      <c r="F148" s="109">
        <v>0</v>
      </c>
      <c r="G148" s="109">
        <v>0</v>
      </c>
      <c r="H148" s="109">
        <v>0</v>
      </c>
      <c r="I148" s="109">
        <v>0</v>
      </c>
      <c r="J148" s="104">
        <f t="shared" si="28"/>
        <v>0</v>
      </c>
      <c r="K148" s="104">
        <f t="shared" si="29"/>
        <v>0</v>
      </c>
      <c r="L148" s="117" t="e">
        <f t="shared" si="30"/>
        <v>#DIV/0!</v>
      </c>
      <c r="M148" s="117" t="e">
        <f t="shared" si="31"/>
        <v>#DIV/0!</v>
      </c>
      <c r="N148" s="117" t="e">
        <f t="shared" si="32"/>
        <v>#DIV/0!</v>
      </c>
      <c r="O148" s="117" t="e">
        <f t="shared" si="33"/>
        <v>#DIV/0!</v>
      </c>
      <c r="P148" s="104">
        <f t="shared" si="34"/>
        <v>0</v>
      </c>
      <c r="Q148" s="109">
        <v>0</v>
      </c>
    </row>
    <row r="149" spans="1:17">
      <c r="A149" s="109" t="s">
        <v>76</v>
      </c>
      <c r="B149" s="109" t="s">
        <v>151</v>
      </c>
      <c r="C149" s="109">
        <v>43968</v>
      </c>
      <c r="D149" s="109">
        <v>0</v>
      </c>
      <c r="E149" s="109">
        <v>0</v>
      </c>
      <c r="F149" s="109">
        <v>0</v>
      </c>
      <c r="G149" s="109">
        <v>0</v>
      </c>
      <c r="H149" s="109">
        <v>0</v>
      </c>
      <c r="I149" s="109">
        <v>0</v>
      </c>
      <c r="J149" s="104">
        <f t="shared" si="28"/>
        <v>0</v>
      </c>
      <c r="K149" s="104">
        <f t="shared" si="29"/>
        <v>0</v>
      </c>
      <c r="L149" s="117" t="e">
        <f t="shared" si="30"/>
        <v>#DIV/0!</v>
      </c>
      <c r="M149" s="117" t="e">
        <f t="shared" si="31"/>
        <v>#DIV/0!</v>
      </c>
      <c r="N149" s="117" t="e">
        <f t="shared" si="32"/>
        <v>#DIV/0!</v>
      </c>
      <c r="O149" s="117" t="e">
        <f t="shared" si="33"/>
        <v>#DIV/0!</v>
      </c>
      <c r="P149" s="104">
        <f t="shared" si="34"/>
        <v>0</v>
      </c>
      <c r="Q149" s="109">
        <v>0</v>
      </c>
    </row>
    <row r="150" spans="1:17">
      <c r="A150" s="109" t="s">
        <v>25</v>
      </c>
      <c r="B150" s="109" t="s">
        <v>125</v>
      </c>
      <c r="C150" s="109">
        <v>43132</v>
      </c>
      <c r="D150" s="109">
        <v>0</v>
      </c>
      <c r="E150" s="109">
        <v>0</v>
      </c>
      <c r="F150" s="109">
        <v>0</v>
      </c>
      <c r="G150" s="109">
        <v>0</v>
      </c>
      <c r="H150" s="109">
        <v>0</v>
      </c>
      <c r="I150" s="109">
        <v>2</v>
      </c>
      <c r="J150" s="104">
        <f t="shared" si="28"/>
        <v>0</v>
      </c>
      <c r="K150" s="104">
        <f t="shared" si="29"/>
        <v>0.4636928498562552</v>
      </c>
      <c r="L150" s="117" t="e">
        <f t="shared" si="30"/>
        <v>#DIV/0!</v>
      </c>
      <c r="M150" s="117" t="e">
        <f t="shared" si="31"/>
        <v>#DIV/0!</v>
      </c>
      <c r="N150" s="117" t="e">
        <f t="shared" si="32"/>
        <v>#DIV/0!</v>
      </c>
      <c r="O150" s="117" t="e">
        <f t="shared" si="33"/>
        <v>#DIV/0!</v>
      </c>
      <c r="P150" s="104">
        <f t="shared" si="34"/>
        <v>0</v>
      </c>
      <c r="Q150" s="109">
        <v>1</v>
      </c>
    </row>
    <row r="151" spans="1:17">
      <c r="A151" s="109" t="s">
        <v>25</v>
      </c>
      <c r="B151" s="109" t="s">
        <v>131</v>
      </c>
      <c r="C151" s="109">
        <v>28987</v>
      </c>
      <c r="D151" s="109">
        <v>1</v>
      </c>
      <c r="E151" s="109">
        <v>1</v>
      </c>
      <c r="F151" s="109">
        <v>0</v>
      </c>
      <c r="G151" s="109">
        <v>0</v>
      </c>
      <c r="H151" s="109">
        <v>0</v>
      </c>
      <c r="I151" s="109">
        <v>1</v>
      </c>
      <c r="J151" s="104">
        <f t="shared" si="28"/>
        <v>3.4498223341497911</v>
      </c>
      <c r="K151" s="104">
        <f t="shared" si="29"/>
        <v>0.34498223341497913</v>
      </c>
      <c r="L151" s="117">
        <f t="shared" si="30"/>
        <v>1</v>
      </c>
      <c r="M151" s="117">
        <f t="shared" si="31"/>
        <v>0</v>
      </c>
      <c r="N151" s="117">
        <f t="shared" si="32"/>
        <v>0</v>
      </c>
      <c r="O151" s="117">
        <f t="shared" si="33"/>
        <v>0</v>
      </c>
      <c r="P151" s="104">
        <f t="shared" si="34"/>
        <v>0</v>
      </c>
      <c r="Q151" s="109">
        <v>4</v>
      </c>
    </row>
    <row r="152" spans="1:17">
      <c r="A152" s="109" t="s">
        <v>25</v>
      </c>
      <c r="B152" s="109" t="s">
        <v>130</v>
      </c>
      <c r="C152" s="109">
        <v>60128</v>
      </c>
      <c r="D152" s="109">
        <v>1</v>
      </c>
      <c r="E152" s="109">
        <v>1</v>
      </c>
      <c r="F152" s="109">
        <v>0</v>
      </c>
      <c r="G152" s="109">
        <v>0</v>
      </c>
      <c r="H152" s="109">
        <v>0</v>
      </c>
      <c r="I152" s="109">
        <v>2</v>
      </c>
      <c r="J152" s="104">
        <f t="shared" si="28"/>
        <v>1.6631186801490154</v>
      </c>
      <c r="K152" s="104">
        <f t="shared" si="29"/>
        <v>0.33262373602980305</v>
      </c>
      <c r="L152" s="117">
        <f t="shared" si="30"/>
        <v>1</v>
      </c>
      <c r="M152" s="117">
        <f t="shared" si="31"/>
        <v>0</v>
      </c>
      <c r="N152" s="117">
        <f t="shared" si="32"/>
        <v>0</v>
      </c>
      <c r="O152" s="117">
        <f t="shared" si="33"/>
        <v>0</v>
      </c>
      <c r="P152" s="104">
        <f t="shared" si="34"/>
        <v>0</v>
      </c>
      <c r="Q152" s="109">
        <v>3</v>
      </c>
    </row>
    <row r="153" spans="1:17">
      <c r="A153" s="109" t="s">
        <v>25</v>
      </c>
      <c r="B153" s="109" t="s">
        <v>129</v>
      </c>
      <c r="C153" s="109">
        <v>91480</v>
      </c>
      <c r="D153" s="109">
        <v>1</v>
      </c>
      <c r="E153" s="109">
        <v>1</v>
      </c>
      <c r="F153" s="109">
        <v>0</v>
      </c>
      <c r="G153" s="109">
        <v>0</v>
      </c>
      <c r="H153" s="109">
        <v>0</v>
      </c>
      <c r="I153" s="109">
        <v>3</v>
      </c>
      <c r="J153" s="104">
        <f t="shared" si="28"/>
        <v>1.0931351114997814</v>
      </c>
      <c r="K153" s="104">
        <f t="shared" si="29"/>
        <v>0.3279405334499344</v>
      </c>
      <c r="L153" s="117">
        <f t="shared" si="30"/>
        <v>1</v>
      </c>
      <c r="M153" s="117">
        <f t="shared" si="31"/>
        <v>0</v>
      </c>
      <c r="N153" s="117">
        <f t="shared" si="32"/>
        <v>0</v>
      </c>
      <c r="O153" s="117">
        <f t="shared" si="33"/>
        <v>0</v>
      </c>
      <c r="P153" s="104">
        <f t="shared" si="34"/>
        <v>0</v>
      </c>
      <c r="Q153" s="109">
        <v>2</v>
      </c>
    </row>
    <row r="154" spans="1:17">
      <c r="A154" s="109" t="s">
        <v>25</v>
      </c>
      <c r="B154" s="109" t="s">
        <v>121</v>
      </c>
      <c r="C154" s="109">
        <v>124431</v>
      </c>
      <c r="D154" s="109">
        <v>3</v>
      </c>
      <c r="E154" s="109">
        <v>3</v>
      </c>
      <c r="F154" s="109">
        <v>0</v>
      </c>
      <c r="G154" s="109">
        <v>1</v>
      </c>
      <c r="H154" s="109">
        <v>0</v>
      </c>
      <c r="I154" s="109">
        <v>3</v>
      </c>
      <c r="J154" s="104">
        <f t="shared" si="28"/>
        <v>2.4109747570942934</v>
      </c>
      <c r="K154" s="104">
        <f t="shared" si="29"/>
        <v>0.24109747570942933</v>
      </c>
      <c r="L154" s="117">
        <f t="shared" si="30"/>
        <v>1</v>
      </c>
      <c r="M154" s="117">
        <f t="shared" si="31"/>
        <v>0</v>
      </c>
      <c r="N154" s="117">
        <f t="shared" si="32"/>
        <v>0.33333333333333331</v>
      </c>
      <c r="O154" s="117">
        <f t="shared" si="33"/>
        <v>0</v>
      </c>
      <c r="P154" s="104">
        <f t="shared" si="34"/>
        <v>0</v>
      </c>
      <c r="Q154" s="109">
        <v>3</v>
      </c>
    </row>
    <row r="155" spans="1:17">
      <c r="A155" s="109" t="s">
        <v>25</v>
      </c>
      <c r="B155" s="109" t="s">
        <v>118</v>
      </c>
      <c r="C155" s="109">
        <v>41565</v>
      </c>
      <c r="D155" s="109">
        <v>2</v>
      </c>
      <c r="E155" s="109">
        <v>2</v>
      </c>
      <c r="F155" s="109">
        <v>1</v>
      </c>
      <c r="G155" s="109">
        <v>0</v>
      </c>
      <c r="H155" s="109">
        <v>2</v>
      </c>
      <c r="I155" s="109">
        <v>1</v>
      </c>
      <c r="J155" s="104">
        <f t="shared" si="28"/>
        <v>4.8117406471791169</v>
      </c>
      <c r="K155" s="104">
        <f t="shared" si="29"/>
        <v>0.24058703235895584</v>
      </c>
      <c r="L155" s="117">
        <f t="shared" si="30"/>
        <v>1</v>
      </c>
      <c r="M155" s="117">
        <f t="shared" si="31"/>
        <v>0.5</v>
      </c>
      <c r="N155" s="117">
        <f t="shared" si="32"/>
        <v>0</v>
      </c>
      <c r="O155" s="117">
        <f t="shared" si="33"/>
        <v>1</v>
      </c>
      <c r="P155" s="104">
        <f t="shared" si="34"/>
        <v>4.8117406471791169</v>
      </c>
      <c r="Q155" s="109">
        <v>10</v>
      </c>
    </row>
    <row r="156" spans="1:17">
      <c r="A156" s="109" t="s">
        <v>25</v>
      </c>
      <c r="B156" s="109" t="s">
        <v>123</v>
      </c>
      <c r="C156" s="109">
        <v>62152</v>
      </c>
      <c r="D156" s="109">
        <v>1</v>
      </c>
      <c r="E156" s="109">
        <v>1</v>
      </c>
      <c r="F156" s="109">
        <v>0</v>
      </c>
      <c r="G156" s="109">
        <v>1</v>
      </c>
      <c r="H156" s="109">
        <v>0</v>
      </c>
      <c r="I156" s="109">
        <v>1</v>
      </c>
      <c r="J156" s="104">
        <f t="shared" si="28"/>
        <v>1.608958681941048</v>
      </c>
      <c r="K156" s="104">
        <f t="shared" si="29"/>
        <v>0.16089586819410479</v>
      </c>
      <c r="L156" s="117">
        <f t="shared" si="30"/>
        <v>1</v>
      </c>
      <c r="M156" s="117">
        <f t="shared" si="31"/>
        <v>0</v>
      </c>
      <c r="N156" s="117">
        <f t="shared" si="32"/>
        <v>1</v>
      </c>
      <c r="O156" s="117">
        <f t="shared" si="33"/>
        <v>0</v>
      </c>
      <c r="P156" s="104">
        <f t="shared" si="34"/>
        <v>0</v>
      </c>
      <c r="Q156" s="109">
        <v>2</v>
      </c>
    </row>
    <row r="157" spans="1:17">
      <c r="A157" s="109" t="s">
        <v>25</v>
      </c>
      <c r="B157" s="109" t="s">
        <v>134</v>
      </c>
      <c r="C157" s="109">
        <v>103041</v>
      </c>
      <c r="D157" s="109">
        <v>1</v>
      </c>
      <c r="E157" s="109">
        <v>1</v>
      </c>
      <c r="F157" s="109">
        <v>0</v>
      </c>
      <c r="G157" s="109">
        <v>1</v>
      </c>
      <c r="H157" s="109">
        <v>1</v>
      </c>
      <c r="I157" s="109">
        <v>1</v>
      </c>
      <c r="J157" s="104">
        <f t="shared" si="28"/>
        <v>0.97048747585912398</v>
      </c>
      <c r="K157" s="104">
        <f t="shared" si="29"/>
        <v>9.7048747585912407E-2</v>
      </c>
      <c r="L157" s="117">
        <f t="shared" si="30"/>
        <v>1</v>
      </c>
      <c r="M157" s="117">
        <f t="shared" si="31"/>
        <v>0</v>
      </c>
      <c r="N157" s="117">
        <f t="shared" si="32"/>
        <v>1</v>
      </c>
      <c r="O157" s="117">
        <f t="shared" si="33"/>
        <v>1</v>
      </c>
      <c r="P157" s="104">
        <f t="shared" si="34"/>
        <v>0.97048747585912398</v>
      </c>
      <c r="Q157" s="109">
        <v>4</v>
      </c>
    </row>
    <row r="158" spans="1:17">
      <c r="A158" s="109" t="s">
        <v>25</v>
      </c>
      <c r="B158" s="109" t="s">
        <v>132</v>
      </c>
      <c r="C158" s="109">
        <v>294881</v>
      </c>
      <c r="D158" s="109">
        <v>2</v>
      </c>
      <c r="E158" s="109">
        <v>2</v>
      </c>
      <c r="F158" s="109">
        <v>0</v>
      </c>
      <c r="G158" s="109">
        <v>0</v>
      </c>
      <c r="H158" s="109">
        <v>0</v>
      </c>
      <c r="I158" s="109">
        <v>2</v>
      </c>
      <c r="J158" s="104">
        <f t="shared" si="28"/>
        <v>0.67823969669120765</v>
      </c>
      <c r="K158" s="104">
        <f t="shared" si="29"/>
        <v>6.7823969669120771E-2</v>
      </c>
      <c r="L158" s="117">
        <f t="shared" si="30"/>
        <v>1</v>
      </c>
      <c r="M158" s="117">
        <f t="shared" si="31"/>
        <v>0</v>
      </c>
      <c r="N158" s="117">
        <f t="shared" si="32"/>
        <v>0</v>
      </c>
      <c r="O158" s="117">
        <f t="shared" si="33"/>
        <v>0</v>
      </c>
      <c r="P158" s="104">
        <f t="shared" si="34"/>
        <v>0</v>
      </c>
      <c r="Q158" s="109">
        <v>2</v>
      </c>
    </row>
    <row r="159" spans="1:17">
      <c r="A159" s="109" t="s">
        <v>25</v>
      </c>
      <c r="B159" s="109" t="s">
        <v>114</v>
      </c>
      <c r="C159" s="109">
        <v>638428</v>
      </c>
      <c r="D159" s="109">
        <v>4</v>
      </c>
      <c r="E159" s="109">
        <v>4</v>
      </c>
      <c r="F159" s="109">
        <v>0</v>
      </c>
      <c r="G159" s="109">
        <v>0</v>
      </c>
      <c r="H159" s="109">
        <v>0</v>
      </c>
      <c r="I159" s="109">
        <v>4</v>
      </c>
      <c r="J159" s="104">
        <f t="shared" si="28"/>
        <v>0.62653893626219404</v>
      </c>
      <c r="K159" s="104">
        <f t="shared" si="29"/>
        <v>6.2653893626219398E-2</v>
      </c>
      <c r="L159" s="117">
        <f t="shared" si="30"/>
        <v>1</v>
      </c>
      <c r="M159" s="117">
        <f t="shared" si="31"/>
        <v>0</v>
      </c>
      <c r="N159" s="117">
        <f t="shared" si="32"/>
        <v>0</v>
      </c>
      <c r="O159" s="117">
        <f t="shared" si="33"/>
        <v>0</v>
      </c>
      <c r="P159" s="104">
        <f t="shared" si="34"/>
        <v>0</v>
      </c>
      <c r="Q159" s="109">
        <v>2</v>
      </c>
    </row>
    <row r="160" spans="1:17">
      <c r="A160" s="109" t="s">
        <v>25</v>
      </c>
      <c r="B160" s="109" t="s">
        <v>115</v>
      </c>
      <c r="C160" s="109">
        <v>314116</v>
      </c>
      <c r="D160" s="109">
        <v>2</v>
      </c>
      <c r="E160" s="109">
        <v>2</v>
      </c>
      <c r="F160" s="109">
        <v>0</v>
      </c>
      <c r="G160" s="109">
        <v>1</v>
      </c>
      <c r="H160" s="109">
        <v>0</v>
      </c>
      <c r="I160" s="109">
        <v>1</v>
      </c>
      <c r="J160" s="104">
        <f t="shared" si="28"/>
        <v>0.6367074583911676</v>
      </c>
      <c r="K160" s="104">
        <f t="shared" si="29"/>
        <v>3.1835372919558381E-2</v>
      </c>
      <c r="L160" s="117">
        <f t="shared" si="30"/>
        <v>1</v>
      </c>
      <c r="M160" s="117">
        <f t="shared" si="31"/>
        <v>0</v>
      </c>
      <c r="N160" s="117">
        <f t="shared" si="32"/>
        <v>0.5</v>
      </c>
      <c r="O160" s="117">
        <f t="shared" si="33"/>
        <v>0</v>
      </c>
      <c r="P160" s="104">
        <f t="shared" si="34"/>
        <v>0</v>
      </c>
      <c r="Q160" s="109">
        <v>0</v>
      </c>
    </row>
    <row r="161" spans="1:17">
      <c r="A161" s="109" t="s">
        <v>25</v>
      </c>
      <c r="B161" s="109" t="s">
        <v>113</v>
      </c>
      <c r="C161" s="109">
        <v>557469</v>
      </c>
      <c r="D161" s="109">
        <v>1</v>
      </c>
      <c r="E161" s="109">
        <v>1</v>
      </c>
      <c r="F161" s="109">
        <v>0</v>
      </c>
      <c r="G161" s="109">
        <v>0</v>
      </c>
      <c r="H161" s="109">
        <v>0</v>
      </c>
      <c r="I161" s="109">
        <v>1</v>
      </c>
      <c r="J161" s="104">
        <f t="shared" si="28"/>
        <v>0.17938217192346123</v>
      </c>
      <c r="K161" s="104">
        <f t="shared" si="29"/>
        <v>1.7938217192346121E-2</v>
      </c>
      <c r="L161" s="117">
        <f t="shared" si="30"/>
        <v>1</v>
      </c>
      <c r="M161" s="117">
        <f t="shared" si="31"/>
        <v>0</v>
      </c>
      <c r="N161" s="117">
        <f t="shared" si="32"/>
        <v>0</v>
      </c>
      <c r="O161" s="117">
        <f t="shared" si="33"/>
        <v>0</v>
      </c>
      <c r="P161" s="104">
        <f t="shared" si="34"/>
        <v>0</v>
      </c>
      <c r="Q161" s="109">
        <v>2</v>
      </c>
    </row>
    <row r="162" spans="1:17">
      <c r="A162" s="109" t="s">
        <v>25</v>
      </c>
      <c r="B162" s="109" t="s">
        <v>119</v>
      </c>
      <c r="C162" s="109">
        <v>80480</v>
      </c>
      <c r="D162" s="109">
        <v>0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4">
        <f t="shared" si="28"/>
        <v>0</v>
      </c>
      <c r="K162" s="104">
        <f t="shared" si="29"/>
        <v>0</v>
      </c>
      <c r="L162" s="117" t="e">
        <f t="shared" si="30"/>
        <v>#DIV/0!</v>
      </c>
      <c r="M162" s="117" t="e">
        <f t="shared" si="31"/>
        <v>#DIV/0!</v>
      </c>
      <c r="N162" s="117" t="e">
        <f t="shared" si="32"/>
        <v>#DIV/0!</v>
      </c>
      <c r="O162" s="117" t="e">
        <f t="shared" si="33"/>
        <v>#DIV/0!</v>
      </c>
      <c r="P162" s="104">
        <f t="shared" si="34"/>
        <v>0</v>
      </c>
      <c r="Q162" s="109">
        <v>0</v>
      </c>
    </row>
    <row r="163" spans="1:17">
      <c r="A163" s="109" t="s">
        <v>25</v>
      </c>
      <c r="B163" s="109" t="s">
        <v>128</v>
      </c>
      <c r="C163" s="109">
        <v>24162</v>
      </c>
      <c r="D163" s="109">
        <v>0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4">
        <f t="shared" ref="J163:J188" si="35">D163/C163*100000</f>
        <v>0</v>
      </c>
      <c r="K163" s="104">
        <f t="shared" ref="K163:K188" si="36">I163/C163*10000</f>
        <v>0</v>
      </c>
      <c r="L163" s="117" t="e">
        <f t="shared" ref="L163:L188" si="37">E163/$D163</f>
        <v>#DIV/0!</v>
      </c>
      <c r="M163" s="117" t="e">
        <f t="shared" ref="M163:M188" si="38">F163/$D163</f>
        <v>#DIV/0!</v>
      </c>
      <c r="N163" s="117" t="e">
        <f t="shared" ref="N163:N188" si="39">G163/$D163</f>
        <v>#DIV/0!</v>
      </c>
      <c r="O163" s="117" t="e">
        <f t="shared" ref="O163:O188" si="40">H163/$D163</f>
        <v>#DIV/0!</v>
      </c>
      <c r="P163" s="104">
        <f t="shared" ref="P163:P188" si="41">H163/C163*100000</f>
        <v>0</v>
      </c>
      <c r="Q163" s="109">
        <v>0</v>
      </c>
    </row>
    <row r="164" spans="1:17">
      <c r="A164" s="109" t="s">
        <v>25</v>
      </c>
      <c r="B164" s="109" t="s">
        <v>136</v>
      </c>
      <c r="C164" s="109">
        <v>175259</v>
      </c>
      <c r="D164" s="109">
        <v>0</v>
      </c>
      <c r="E164" s="109">
        <v>0</v>
      </c>
      <c r="F164" s="109">
        <v>0</v>
      </c>
      <c r="G164" s="109">
        <v>0</v>
      </c>
      <c r="H164" s="109">
        <v>0</v>
      </c>
      <c r="I164" s="109">
        <v>0</v>
      </c>
      <c r="J164" s="104">
        <f t="shared" si="35"/>
        <v>0</v>
      </c>
      <c r="K164" s="104">
        <f t="shared" si="36"/>
        <v>0</v>
      </c>
      <c r="L164" s="117" t="e">
        <f t="shared" si="37"/>
        <v>#DIV/0!</v>
      </c>
      <c r="M164" s="117" t="e">
        <f t="shared" si="38"/>
        <v>#DIV/0!</v>
      </c>
      <c r="N164" s="117" t="e">
        <f t="shared" si="39"/>
        <v>#DIV/0!</v>
      </c>
      <c r="O164" s="117" t="e">
        <f t="shared" si="40"/>
        <v>#DIV/0!</v>
      </c>
      <c r="P164" s="104">
        <f t="shared" si="41"/>
        <v>0</v>
      </c>
      <c r="Q164" s="109">
        <v>0</v>
      </c>
    </row>
    <row r="165" spans="1:17">
      <c r="A165" s="109" t="s">
        <v>25</v>
      </c>
      <c r="B165" s="109" t="s">
        <v>116</v>
      </c>
      <c r="C165" s="109">
        <v>392839</v>
      </c>
      <c r="D165" s="109">
        <v>0</v>
      </c>
      <c r="E165" s="109">
        <v>0</v>
      </c>
      <c r="F165" s="109">
        <v>0</v>
      </c>
      <c r="G165" s="109">
        <v>0</v>
      </c>
      <c r="H165" s="109">
        <v>0</v>
      </c>
      <c r="I165" s="109">
        <v>0</v>
      </c>
      <c r="J165" s="104">
        <f t="shared" si="35"/>
        <v>0</v>
      </c>
      <c r="K165" s="104">
        <f t="shared" si="36"/>
        <v>0</v>
      </c>
      <c r="L165" s="117" t="e">
        <f t="shared" si="37"/>
        <v>#DIV/0!</v>
      </c>
      <c r="M165" s="117" t="e">
        <f t="shared" si="38"/>
        <v>#DIV/0!</v>
      </c>
      <c r="N165" s="117" t="e">
        <f t="shared" si="39"/>
        <v>#DIV/0!</v>
      </c>
      <c r="O165" s="117" t="e">
        <f t="shared" si="40"/>
        <v>#DIV/0!</v>
      </c>
      <c r="P165" s="104">
        <f t="shared" si="41"/>
        <v>0</v>
      </c>
      <c r="Q165" s="109">
        <v>0</v>
      </c>
    </row>
    <row r="166" spans="1:17">
      <c r="A166" s="109" t="s">
        <v>25</v>
      </c>
      <c r="B166" s="109" t="s">
        <v>135</v>
      </c>
      <c r="C166" s="109">
        <v>24954</v>
      </c>
      <c r="D166" s="109">
        <v>0</v>
      </c>
      <c r="E166" s="109">
        <v>0</v>
      </c>
      <c r="F166" s="109">
        <v>0</v>
      </c>
      <c r="G166" s="109">
        <v>0</v>
      </c>
      <c r="H166" s="109">
        <v>0</v>
      </c>
      <c r="I166" s="109">
        <v>0</v>
      </c>
      <c r="J166" s="104">
        <f t="shared" si="35"/>
        <v>0</v>
      </c>
      <c r="K166" s="104">
        <f t="shared" si="36"/>
        <v>0</v>
      </c>
      <c r="L166" s="117" t="e">
        <f t="shared" si="37"/>
        <v>#DIV/0!</v>
      </c>
      <c r="M166" s="117" t="e">
        <f t="shared" si="38"/>
        <v>#DIV/0!</v>
      </c>
      <c r="N166" s="117" t="e">
        <f t="shared" si="39"/>
        <v>#DIV/0!</v>
      </c>
      <c r="O166" s="117" t="e">
        <f t="shared" si="40"/>
        <v>#DIV/0!</v>
      </c>
      <c r="P166" s="104">
        <f t="shared" si="41"/>
        <v>0</v>
      </c>
      <c r="Q166" s="109">
        <v>0</v>
      </c>
    </row>
    <row r="167" spans="1:17">
      <c r="A167" s="109" t="s">
        <v>25</v>
      </c>
      <c r="B167" s="109" t="s">
        <v>140</v>
      </c>
      <c r="C167" s="109">
        <v>18894</v>
      </c>
      <c r="D167" s="109">
        <v>0</v>
      </c>
      <c r="E167" s="109">
        <v>0</v>
      </c>
      <c r="F167" s="109">
        <v>0</v>
      </c>
      <c r="G167" s="109">
        <v>0</v>
      </c>
      <c r="H167" s="109">
        <v>0</v>
      </c>
      <c r="I167" s="109">
        <v>0</v>
      </c>
      <c r="J167" s="104">
        <f t="shared" si="35"/>
        <v>0</v>
      </c>
      <c r="K167" s="104">
        <f t="shared" si="36"/>
        <v>0</v>
      </c>
      <c r="L167" s="117" t="e">
        <f t="shared" si="37"/>
        <v>#DIV/0!</v>
      </c>
      <c r="M167" s="117" t="e">
        <f t="shared" si="38"/>
        <v>#DIV/0!</v>
      </c>
      <c r="N167" s="117" t="e">
        <f t="shared" si="39"/>
        <v>#DIV/0!</v>
      </c>
      <c r="O167" s="117" t="e">
        <f t="shared" si="40"/>
        <v>#DIV/0!</v>
      </c>
      <c r="P167" s="104">
        <f t="shared" si="41"/>
        <v>0</v>
      </c>
      <c r="Q167" s="109">
        <v>0</v>
      </c>
    </row>
    <row r="168" spans="1:17">
      <c r="A168" s="109" t="s">
        <v>25</v>
      </c>
      <c r="B168" s="109" t="s">
        <v>127</v>
      </c>
      <c r="C168" s="109">
        <v>26913</v>
      </c>
      <c r="D168" s="109">
        <v>0</v>
      </c>
      <c r="E168" s="109">
        <v>0</v>
      </c>
      <c r="F168" s="109">
        <v>0</v>
      </c>
      <c r="G168" s="109">
        <v>0</v>
      </c>
      <c r="H168" s="109">
        <v>0</v>
      </c>
      <c r="I168" s="109">
        <v>0</v>
      </c>
      <c r="J168" s="104">
        <f t="shared" si="35"/>
        <v>0</v>
      </c>
      <c r="K168" s="104">
        <f t="shared" si="36"/>
        <v>0</v>
      </c>
      <c r="L168" s="117" t="e">
        <f t="shared" si="37"/>
        <v>#DIV/0!</v>
      </c>
      <c r="M168" s="117" t="e">
        <f t="shared" si="38"/>
        <v>#DIV/0!</v>
      </c>
      <c r="N168" s="117" t="e">
        <f t="shared" si="39"/>
        <v>#DIV/0!</v>
      </c>
      <c r="O168" s="117" t="e">
        <f t="shared" si="40"/>
        <v>#DIV/0!</v>
      </c>
      <c r="P168" s="104">
        <f t="shared" si="41"/>
        <v>0</v>
      </c>
      <c r="Q168" s="109">
        <v>0</v>
      </c>
    </row>
    <row r="169" spans="1:17">
      <c r="A169" s="109" t="s">
        <v>25</v>
      </c>
      <c r="B169" s="109" t="s">
        <v>141</v>
      </c>
      <c r="C169" s="109">
        <v>42507</v>
      </c>
      <c r="D169" s="109">
        <v>0</v>
      </c>
      <c r="E169" s="109">
        <v>0</v>
      </c>
      <c r="F169" s="109">
        <v>0</v>
      </c>
      <c r="G169" s="109">
        <v>0</v>
      </c>
      <c r="H169" s="109">
        <v>0</v>
      </c>
      <c r="I169" s="109">
        <v>0</v>
      </c>
      <c r="J169" s="104">
        <f t="shared" si="35"/>
        <v>0</v>
      </c>
      <c r="K169" s="104">
        <f t="shared" si="36"/>
        <v>0</v>
      </c>
      <c r="L169" s="117" t="e">
        <f t="shared" si="37"/>
        <v>#DIV/0!</v>
      </c>
      <c r="M169" s="117" t="e">
        <f t="shared" si="38"/>
        <v>#DIV/0!</v>
      </c>
      <c r="N169" s="117" t="e">
        <f t="shared" si="39"/>
        <v>#DIV/0!</v>
      </c>
      <c r="O169" s="117" t="e">
        <f t="shared" si="40"/>
        <v>#DIV/0!</v>
      </c>
      <c r="P169" s="104">
        <f t="shared" si="41"/>
        <v>0</v>
      </c>
      <c r="Q169" s="109">
        <v>0</v>
      </c>
    </row>
    <row r="170" spans="1:17">
      <c r="A170" s="109" t="s">
        <v>25</v>
      </c>
      <c r="B170" s="109" t="s">
        <v>138</v>
      </c>
      <c r="C170" s="109">
        <v>56149</v>
      </c>
      <c r="D170" s="109">
        <v>0</v>
      </c>
      <c r="E170" s="109">
        <v>0</v>
      </c>
      <c r="F170" s="109">
        <v>0</v>
      </c>
      <c r="G170" s="109">
        <v>0</v>
      </c>
      <c r="H170" s="109">
        <v>0</v>
      </c>
      <c r="I170" s="109">
        <v>0</v>
      </c>
      <c r="J170" s="104">
        <f t="shared" si="35"/>
        <v>0</v>
      </c>
      <c r="K170" s="104">
        <f t="shared" si="36"/>
        <v>0</v>
      </c>
      <c r="L170" s="117" t="e">
        <f t="shared" si="37"/>
        <v>#DIV/0!</v>
      </c>
      <c r="M170" s="117" t="e">
        <f t="shared" si="38"/>
        <v>#DIV/0!</v>
      </c>
      <c r="N170" s="117" t="e">
        <f t="shared" si="39"/>
        <v>#DIV/0!</v>
      </c>
      <c r="O170" s="117" t="e">
        <f t="shared" si="40"/>
        <v>#DIV/0!</v>
      </c>
      <c r="P170" s="104">
        <f t="shared" si="41"/>
        <v>0</v>
      </c>
      <c r="Q170" s="109">
        <v>0</v>
      </c>
    </row>
    <row r="171" spans="1:17">
      <c r="A171" s="109" t="s">
        <v>25</v>
      </c>
      <c r="B171" s="109" t="s">
        <v>133</v>
      </c>
      <c r="C171" s="109">
        <v>23713</v>
      </c>
      <c r="D171" s="109">
        <v>0</v>
      </c>
      <c r="E171" s="109">
        <v>0</v>
      </c>
      <c r="F171" s="109">
        <v>0</v>
      </c>
      <c r="G171" s="109">
        <v>0</v>
      </c>
      <c r="H171" s="109">
        <v>0</v>
      </c>
      <c r="I171" s="109">
        <v>0</v>
      </c>
      <c r="J171" s="104">
        <f t="shared" si="35"/>
        <v>0</v>
      </c>
      <c r="K171" s="104">
        <f t="shared" si="36"/>
        <v>0</v>
      </c>
      <c r="L171" s="117" t="e">
        <f t="shared" si="37"/>
        <v>#DIV/0!</v>
      </c>
      <c r="M171" s="117" t="e">
        <f t="shared" si="38"/>
        <v>#DIV/0!</v>
      </c>
      <c r="N171" s="117" t="e">
        <f t="shared" si="39"/>
        <v>#DIV/0!</v>
      </c>
      <c r="O171" s="117" t="e">
        <f t="shared" si="40"/>
        <v>#DIV/0!</v>
      </c>
      <c r="P171" s="104">
        <f t="shared" si="41"/>
        <v>0</v>
      </c>
      <c r="Q171" s="109">
        <v>0</v>
      </c>
    </row>
    <row r="172" spans="1:17">
      <c r="A172" s="109" t="s">
        <v>25</v>
      </c>
      <c r="B172" s="109" t="s">
        <v>259</v>
      </c>
      <c r="C172" s="109">
        <v>51354.378000000004</v>
      </c>
      <c r="D172" s="109">
        <v>0</v>
      </c>
      <c r="E172" s="109">
        <v>0</v>
      </c>
      <c r="F172" s="109">
        <v>0</v>
      </c>
      <c r="G172" s="109">
        <v>0</v>
      </c>
      <c r="H172" s="109">
        <v>0</v>
      </c>
      <c r="I172" s="109">
        <v>0</v>
      </c>
      <c r="J172" s="104">
        <f t="shared" si="35"/>
        <v>0</v>
      </c>
      <c r="K172" s="104">
        <f t="shared" si="36"/>
        <v>0</v>
      </c>
      <c r="L172" s="117" t="e">
        <f t="shared" si="37"/>
        <v>#DIV/0!</v>
      </c>
      <c r="M172" s="117" t="e">
        <f t="shared" si="38"/>
        <v>#DIV/0!</v>
      </c>
      <c r="N172" s="117" t="e">
        <f t="shared" si="39"/>
        <v>#DIV/0!</v>
      </c>
      <c r="O172" s="117" t="e">
        <f t="shared" si="40"/>
        <v>#DIV/0!</v>
      </c>
      <c r="P172" s="104">
        <f t="shared" si="41"/>
        <v>0</v>
      </c>
      <c r="Q172" s="109">
        <v>0</v>
      </c>
    </row>
    <row r="173" spans="1:17">
      <c r="A173" s="109" t="s">
        <v>25</v>
      </c>
      <c r="B173" s="109" t="s">
        <v>120</v>
      </c>
      <c r="C173" s="109">
        <v>73243</v>
      </c>
      <c r="D173" s="109">
        <v>0</v>
      </c>
      <c r="E173" s="109">
        <v>0</v>
      </c>
      <c r="F173" s="109">
        <v>0</v>
      </c>
      <c r="G173" s="109">
        <v>0</v>
      </c>
      <c r="H173" s="109">
        <v>0</v>
      </c>
      <c r="I173" s="109">
        <v>0</v>
      </c>
      <c r="J173" s="104">
        <f t="shared" si="35"/>
        <v>0</v>
      </c>
      <c r="K173" s="104">
        <f t="shared" si="36"/>
        <v>0</v>
      </c>
      <c r="L173" s="117" t="e">
        <f t="shared" si="37"/>
        <v>#DIV/0!</v>
      </c>
      <c r="M173" s="117" t="e">
        <f t="shared" si="38"/>
        <v>#DIV/0!</v>
      </c>
      <c r="N173" s="117" t="e">
        <f t="shared" si="39"/>
        <v>#DIV/0!</v>
      </c>
      <c r="O173" s="117" t="e">
        <f t="shared" si="40"/>
        <v>#DIV/0!</v>
      </c>
      <c r="P173" s="104">
        <f t="shared" si="41"/>
        <v>0</v>
      </c>
      <c r="Q173" s="109">
        <v>0</v>
      </c>
    </row>
    <row r="174" spans="1:17">
      <c r="A174" s="109" t="s">
        <v>25</v>
      </c>
      <c r="B174" s="109" t="s">
        <v>139</v>
      </c>
      <c r="C174" s="109">
        <v>61045</v>
      </c>
      <c r="D174" s="109">
        <v>0</v>
      </c>
      <c r="E174" s="109">
        <v>0</v>
      </c>
      <c r="F174" s="109">
        <v>0</v>
      </c>
      <c r="G174" s="109">
        <v>0</v>
      </c>
      <c r="H174" s="109">
        <v>0</v>
      </c>
      <c r="I174" s="109">
        <v>0</v>
      </c>
      <c r="J174" s="104">
        <f t="shared" si="35"/>
        <v>0</v>
      </c>
      <c r="K174" s="104">
        <f t="shared" si="36"/>
        <v>0</v>
      </c>
      <c r="L174" s="117" t="e">
        <f t="shared" si="37"/>
        <v>#DIV/0!</v>
      </c>
      <c r="M174" s="117" t="e">
        <f t="shared" si="38"/>
        <v>#DIV/0!</v>
      </c>
      <c r="N174" s="117" t="e">
        <f t="shared" si="39"/>
        <v>#DIV/0!</v>
      </c>
      <c r="O174" s="117" t="e">
        <f t="shared" si="40"/>
        <v>#DIV/0!</v>
      </c>
      <c r="P174" s="104">
        <f t="shared" si="41"/>
        <v>0</v>
      </c>
      <c r="Q174" s="109">
        <v>0</v>
      </c>
    </row>
    <row r="175" spans="1:17">
      <c r="A175" s="109" t="s">
        <v>25</v>
      </c>
      <c r="B175" s="109" t="s">
        <v>117</v>
      </c>
      <c r="C175" s="109">
        <v>45378</v>
      </c>
      <c r="D175" s="109">
        <v>0</v>
      </c>
      <c r="E175" s="109">
        <v>0</v>
      </c>
      <c r="F175" s="109">
        <v>0</v>
      </c>
      <c r="G175" s="109">
        <v>0</v>
      </c>
      <c r="H175" s="109">
        <v>0</v>
      </c>
      <c r="I175" s="109">
        <v>0</v>
      </c>
      <c r="J175" s="104">
        <f t="shared" si="35"/>
        <v>0</v>
      </c>
      <c r="K175" s="104">
        <f t="shared" si="36"/>
        <v>0</v>
      </c>
      <c r="L175" s="117" t="e">
        <f t="shared" si="37"/>
        <v>#DIV/0!</v>
      </c>
      <c r="M175" s="117" t="e">
        <f t="shared" si="38"/>
        <v>#DIV/0!</v>
      </c>
      <c r="N175" s="117" t="e">
        <f t="shared" si="39"/>
        <v>#DIV/0!</v>
      </c>
      <c r="O175" s="117" t="e">
        <f t="shared" si="40"/>
        <v>#DIV/0!</v>
      </c>
      <c r="P175" s="104">
        <f t="shared" si="41"/>
        <v>0</v>
      </c>
      <c r="Q175" s="109">
        <v>0</v>
      </c>
    </row>
    <row r="176" spans="1:17">
      <c r="A176" s="109" t="s">
        <v>25</v>
      </c>
      <c r="B176" s="109" t="s">
        <v>122</v>
      </c>
      <c r="C176" s="109">
        <v>45209</v>
      </c>
      <c r="D176" s="109">
        <v>0</v>
      </c>
      <c r="E176" s="109">
        <v>0</v>
      </c>
      <c r="F176" s="109">
        <v>0</v>
      </c>
      <c r="G176" s="109">
        <v>0</v>
      </c>
      <c r="H176" s="109">
        <v>0</v>
      </c>
      <c r="I176" s="109">
        <v>0</v>
      </c>
      <c r="J176" s="104">
        <f t="shared" si="35"/>
        <v>0</v>
      </c>
      <c r="K176" s="104">
        <f t="shared" si="36"/>
        <v>0</v>
      </c>
      <c r="L176" s="117" t="e">
        <f t="shared" si="37"/>
        <v>#DIV/0!</v>
      </c>
      <c r="M176" s="117" t="e">
        <f t="shared" si="38"/>
        <v>#DIV/0!</v>
      </c>
      <c r="N176" s="117" t="e">
        <f t="shared" si="39"/>
        <v>#DIV/0!</v>
      </c>
      <c r="O176" s="117" t="e">
        <f t="shared" si="40"/>
        <v>#DIV/0!</v>
      </c>
      <c r="P176" s="104">
        <f t="shared" si="41"/>
        <v>0</v>
      </c>
      <c r="Q176" s="109">
        <v>0</v>
      </c>
    </row>
    <row r="177" spans="1:17">
      <c r="A177" s="109" t="s">
        <v>25</v>
      </c>
      <c r="B177" s="109" t="s">
        <v>137</v>
      </c>
      <c r="C177" s="109">
        <v>94234</v>
      </c>
      <c r="D177" s="109">
        <v>0</v>
      </c>
      <c r="E177" s="109">
        <v>0</v>
      </c>
      <c r="F177" s="109">
        <v>0</v>
      </c>
      <c r="G177" s="109">
        <v>0</v>
      </c>
      <c r="H177" s="109">
        <v>0</v>
      </c>
      <c r="I177" s="109">
        <v>0</v>
      </c>
      <c r="J177" s="104">
        <f t="shared" si="35"/>
        <v>0</v>
      </c>
      <c r="K177" s="104">
        <f t="shared" si="36"/>
        <v>0</v>
      </c>
      <c r="L177" s="117" t="e">
        <f t="shared" si="37"/>
        <v>#DIV/0!</v>
      </c>
      <c r="M177" s="117" t="e">
        <f t="shared" si="38"/>
        <v>#DIV/0!</v>
      </c>
      <c r="N177" s="117" t="e">
        <f t="shared" si="39"/>
        <v>#DIV/0!</v>
      </c>
      <c r="O177" s="117" t="e">
        <f t="shared" si="40"/>
        <v>#DIV/0!</v>
      </c>
      <c r="P177" s="104">
        <f t="shared" si="41"/>
        <v>0</v>
      </c>
      <c r="Q177" s="109">
        <v>0</v>
      </c>
    </row>
    <row r="178" spans="1:17">
      <c r="A178" s="109" t="s">
        <v>25</v>
      </c>
      <c r="B178" s="109" t="s">
        <v>124</v>
      </c>
      <c r="C178" s="109">
        <v>59838</v>
      </c>
      <c r="D178" s="109">
        <v>0</v>
      </c>
      <c r="E178" s="109">
        <v>0</v>
      </c>
      <c r="F178" s="109">
        <v>0</v>
      </c>
      <c r="G178" s="109">
        <v>0</v>
      </c>
      <c r="H178" s="109">
        <v>0</v>
      </c>
      <c r="I178" s="109">
        <v>0</v>
      </c>
      <c r="J178" s="104">
        <f t="shared" si="35"/>
        <v>0</v>
      </c>
      <c r="K178" s="104">
        <f t="shared" si="36"/>
        <v>0</v>
      </c>
      <c r="L178" s="117" t="e">
        <f t="shared" si="37"/>
        <v>#DIV/0!</v>
      </c>
      <c r="M178" s="117" t="e">
        <f t="shared" si="38"/>
        <v>#DIV/0!</v>
      </c>
      <c r="N178" s="117" t="e">
        <f t="shared" si="39"/>
        <v>#DIV/0!</v>
      </c>
      <c r="O178" s="117" t="e">
        <f t="shared" si="40"/>
        <v>#DIV/0!</v>
      </c>
      <c r="P178" s="104">
        <f t="shared" si="41"/>
        <v>0</v>
      </c>
      <c r="Q178" s="109">
        <v>0</v>
      </c>
    </row>
    <row r="179" spans="1:17">
      <c r="A179" s="109" t="s">
        <v>25</v>
      </c>
      <c r="B179" s="109" t="s">
        <v>126</v>
      </c>
      <c r="C179" s="109">
        <v>35722</v>
      </c>
      <c r="D179" s="109">
        <v>0</v>
      </c>
      <c r="E179" s="109">
        <v>0</v>
      </c>
      <c r="F179" s="109">
        <v>0</v>
      </c>
      <c r="G179" s="109">
        <v>0</v>
      </c>
      <c r="H179" s="109">
        <v>0</v>
      </c>
      <c r="I179" s="109">
        <v>0</v>
      </c>
      <c r="J179" s="104">
        <f t="shared" si="35"/>
        <v>0</v>
      </c>
      <c r="K179" s="104">
        <f t="shared" si="36"/>
        <v>0</v>
      </c>
      <c r="L179" s="117" t="e">
        <f t="shared" si="37"/>
        <v>#DIV/0!</v>
      </c>
      <c r="M179" s="117" t="e">
        <f t="shared" si="38"/>
        <v>#DIV/0!</v>
      </c>
      <c r="N179" s="117" t="e">
        <f t="shared" si="39"/>
        <v>#DIV/0!</v>
      </c>
      <c r="O179" s="117" t="e">
        <f t="shared" si="40"/>
        <v>#DIV/0!</v>
      </c>
      <c r="P179" s="104">
        <f t="shared" si="41"/>
        <v>0</v>
      </c>
      <c r="Q179" s="109">
        <v>0</v>
      </c>
    </row>
    <row r="180" spans="1:17">
      <c r="A180" s="109" t="s">
        <v>75</v>
      </c>
      <c r="B180" s="109" t="s">
        <v>106</v>
      </c>
      <c r="C180" s="109">
        <v>188107</v>
      </c>
      <c r="D180" s="109">
        <v>42</v>
      </c>
      <c r="E180" s="109">
        <v>34</v>
      </c>
      <c r="F180" s="109">
        <v>27</v>
      </c>
      <c r="G180" s="109">
        <v>16</v>
      </c>
      <c r="H180" s="109">
        <v>0</v>
      </c>
      <c r="I180" s="109">
        <v>43</v>
      </c>
      <c r="J180" s="104">
        <f t="shared" si="35"/>
        <v>22.327717735118842</v>
      </c>
      <c r="K180" s="104">
        <f t="shared" si="36"/>
        <v>2.285933006214548</v>
      </c>
      <c r="L180" s="117">
        <f t="shared" si="37"/>
        <v>0.80952380952380953</v>
      </c>
      <c r="M180" s="117">
        <f t="shared" si="38"/>
        <v>0.6428571428571429</v>
      </c>
      <c r="N180" s="117">
        <f t="shared" si="39"/>
        <v>0.38095238095238093</v>
      </c>
      <c r="O180" s="117">
        <f t="shared" si="40"/>
        <v>0</v>
      </c>
      <c r="P180" s="104">
        <f t="shared" si="41"/>
        <v>0</v>
      </c>
      <c r="Q180" s="109">
        <v>10</v>
      </c>
    </row>
    <row r="181" spans="1:17">
      <c r="A181" s="109" t="s">
        <v>75</v>
      </c>
      <c r="B181" s="109" t="s">
        <v>105</v>
      </c>
      <c r="C181" s="109">
        <v>105569</v>
      </c>
      <c r="D181" s="109">
        <v>3</v>
      </c>
      <c r="E181" s="109">
        <v>3</v>
      </c>
      <c r="F181" s="109">
        <v>0</v>
      </c>
      <c r="G181" s="109">
        <v>0</v>
      </c>
      <c r="H181" s="109">
        <v>0</v>
      </c>
      <c r="I181" s="109">
        <v>10</v>
      </c>
      <c r="J181" s="104">
        <f t="shared" si="35"/>
        <v>2.841743314798852</v>
      </c>
      <c r="K181" s="104">
        <f t="shared" si="36"/>
        <v>0.94724777159961737</v>
      </c>
      <c r="L181" s="117">
        <f t="shared" si="37"/>
        <v>1</v>
      </c>
      <c r="M181" s="117">
        <f t="shared" si="38"/>
        <v>0</v>
      </c>
      <c r="N181" s="117">
        <f t="shared" si="39"/>
        <v>0</v>
      </c>
      <c r="O181" s="117">
        <f t="shared" si="40"/>
        <v>0</v>
      </c>
      <c r="P181" s="104">
        <f t="shared" si="41"/>
        <v>0</v>
      </c>
      <c r="Q181" s="109">
        <v>5</v>
      </c>
    </row>
    <row r="182" spans="1:17">
      <c r="A182" s="109" t="s">
        <v>75</v>
      </c>
      <c r="B182" s="109" t="s">
        <v>112</v>
      </c>
      <c r="C182" s="109">
        <v>95911</v>
      </c>
      <c r="D182" s="109">
        <v>11</v>
      </c>
      <c r="E182" s="109">
        <v>11</v>
      </c>
      <c r="F182" s="109">
        <v>1</v>
      </c>
      <c r="G182" s="109">
        <v>7</v>
      </c>
      <c r="H182" s="109">
        <v>0</v>
      </c>
      <c r="I182" s="109">
        <v>8</v>
      </c>
      <c r="J182" s="104">
        <f t="shared" si="35"/>
        <v>11.468966020581581</v>
      </c>
      <c r="K182" s="104">
        <f t="shared" si="36"/>
        <v>0.8341066196786604</v>
      </c>
      <c r="L182" s="117">
        <f t="shared" si="37"/>
        <v>1</v>
      </c>
      <c r="M182" s="117">
        <f t="shared" si="38"/>
        <v>9.0909090909090912E-2</v>
      </c>
      <c r="N182" s="117">
        <f t="shared" si="39"/>
        <v>0.63636363636363635</v>
      </c>
      <c r="O182" s="117">
        <f t="shared" si="40"/>
        <v>0</v>
      </c>
      <c r="P182" s="104">
        <f t="shared" si="41"/>
        <v>0</v>
      </c>
      <c r="Q182" s="109">
        <v>5</v>
      </c>
    </row>
    <row r="183" spans="1:17">
      <c r="A183" s="109" t="s">
        <v>75</v>
      </c>
      <c r="B183" s="109" t="s">
        <v>110</v>
      </c>
      <c r="C183" s="109">
        <v>89507</v>
      </c>
      <c r="D183" s="109">
        <v>5</v>
      </c>
      <c r="E183" s="109">
        <v>5</v>
      </c>
      <c r="F183" s="109">
        <v>1</v>
      </c>
      <c r="G183" s="109">
        <v>0</v>
      </c>
      <c r="H183" s="109">
        <v>0</v>
      </c>
      <c r="I183" s="109">
        <v>7</v>
      </c>
      <c r="J183" s="104">
        <f t="shared" si="35"/>
        <v>5.5861552727719621</v>
      </c>
      <c r="K183" s="104">
        <f t="shared" si="36"/>
        <v>0.78206173818807467</v>
      </c>
      <c r="L183" s="117">
        <f t="shared" si="37"/>
        <v>1</v>
      </c>
      <c r="M183" s="117">
        <f t="shared" si="38"/>
        <v>0.2</v>
      </c>
      <c r="N183" s="117">
        <f t="shared" si="39"/>
        <v>0</v>
      </c>
      <c r="O183" s="117">
        <f t="shared" si="40"/>
        <v>0</v>
      </c>
      <c r="P183" s="104">
        <f t="shared" si="41"/>
        <v>0</v>
      </c>
      <c r="Q183" s="109">
        <v>6</v>
      </c>
    </row>
    <row r="184" spans="1:17">
      <c r="A184" s="109" t="s">
        <v>75</v>
      </c>
      <c r="B184" s="109" t="s">
        <v>107</v>
      </c>
      <c r="C184" s="109">
        <v>224215</v>
      </c>
      <c r="D184" s="109">
        <v>12</v>
      </c>
      <c r="E184" s="109">
        <v>11</v>
      </c>
      <c r="F184" s="109">
        <v>0</v>
      </c>
      <c r="G184" s="109">
        <v>5</v>
      </c>
      <c r="H184" s="109">
        <v>1</v>
      </c>
      <c r="I184" s="109">
        <v>14</v>
      </c>
      <c r="J184" s="104">
        <f t="shared" si="35"/>
        <v>5.3520058872064755</v>
      </c>
      <c r="K184" s="104">
        <f t="shared" si="36"/>
        <v>0.62440068684075545</v>
      </c>
      <c r="L184" s="117">
        <f t="shared" si="37"/>
        <v>0.91666666666666663</v>
      </c>
      <c r="M184" s="117">
        <f t="shared" si="38"/>
        <v>0</v>
      </c>
      <c r="N184" s="117">
        <f t="shared" si="39"/>
        <v>0.41666666666666669</v>
      </c>
      <c r="O184" s="117">
        <f t="shared" si="40"/>
        <v>8.3333333333333329E-2</v>
      </c>
      <c r="P184" s="104">
        <f t="shared" si="41"/>
        <v>0.4460004906005397</v>
      </c>
      <c r="Q184" s="109">
        <v>4</v>
      </c>
    </row>
    <row r="185" spans="1:17">
      <c r="A185" s="109" t="s">
        <v>75</v>
      </c>
      <c r="B185" s="109" t="s">
        <v>312</v>
      </c>
      <c r="C185" s="109">
        <v>73747</v>
      </c>
      <c r="D185" s="109">
        <v>2</v>
      </c>
      <c r="E185" s="109">
        <v>2</v>
      </c>
      <c r="F185" s="109">
        <v>0</v>
      </c>
      <c r="G185" s="109">
        <v>1</v>
      </c>
      <c r="H185" s="109">
        <v>0</v>
      </c>
      <c r="I185" s="109">
        <v>3</v>
      </c>
      <c r="J185" s="104">
        <f t="shared" si="35"/>
        <v>2.7119747243955685</v>
      </c>
      <c r="K185" s="104">
        <f t="shared" si="36"/>
        <v>0.4067962086593353</v>
      </c>
      <c r="L185" s="117">
        <f t="shared" si="37"/>
        <v>1</v>
      </c>
      <c r="M185" s="117">
        <f t="shared" si="38"/>
        <v>0</v>
      </c>
      <c r="N185" s="117">
        <f t="shared" si="39"/>
        <v>0.5</v>
      </c>
      <c r="O185" s="117">
        <f t="shared" si="40"/>
        <v>0</v>
      </c>
      <c r="P185" s="104">
        <f t="shared" si="41"/>
        <v>0</v>
      </c>
      <c r="Q185" s="109">
        <v>3</v>
      </c>
    </row>
    <row r="186" spans="1:17">
      <c r="A186" s="109" t="s">
        <v>75</v>
      </c>
      <c r="B186" s="109" t="s">
        <v>111</v>
      </c>
      <c r="C186" s="109">
        <v>149239</v>
      </c>
      <c r="D186" s="109">
        <v>0</v>
      </c>
      <c r="E186" s="109">
        <v>0</v>
      </c>
      <c r="F186" s="109">
        <v>0</v>
      </c>
      <c r="G186" s="109">
        <v>0</v>
      </c>
      <c r="H186" s="109">
        <v>0</v>
      </c>
      <c r="I186" s="109">
        <v>0</v>
      </c>
      <c r="J186" s="104">
        <f t="shared" si="35"/>
        <v>0</v>
      </c>
      <c r="K186" s="104">
        <f t="shared" si="36"/>
        <v>0</v>
      </c>
      <c r="L186" s="117" t="e">
        <f t="shared" si="37"/>
        <v>#DIV/0!</v>
      </c>
      <c r="M186" s="117" t="e">
        <f t="shared" si="38"/>
        <v>#DIV/0!</v>
      </c>
      <c r="N186" s="117" t="e">
        <f t="shared" si="39"/>
        <v>#DIV/0!</v>
      </c>
      <c r="O186" s="117" t="e">
        <f t="shared" si="40"/>
        <v>#DIV/0!</v>
      </c>
      <c r="P186" s="104">
        <f t="shared" si="41"/>
        <v>0</v>
      </c>
      <c r="Q186" s="109">
        <v>0</v>
      </c>
    </row>
    <row r="187" spans="1:17">
      <c r="A187" s="109" t="s">
        <v>75</v>
      </c>
      <c r="B187" s="109" t="s">
        <v>108</v>
      </c>
      <c r="C187" s="109">
        <v>66849</v>
      </c>
      <c r="D187" s="109">
        <v>0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4">
        <f t="shared" si="35"/>
        <v>0</v>
      </c>
      <c r="K187" s="104">
        <f t="shared" si="36"/>
        <v>0</v>
      </c>
      <c r="L187" s="117" t="e">
        <f t="shared" si="37"/>
        <v>#DIV/0!</v>
      </c>
      <c r="M187" s="117" t="e">
        <f t="shared" si="38"/>
        <v>#DIV/0!</v>
      </c>
      <c r="N187" s="117" t="e">
        <f t="shared" si="39"/>
        <v>#DIV/0!</v>
      </c>
      <c r="O187" s="117" t="e">
        <f t="shared" si="40"/>
        <v>#DIV/0!</v>
      </c>
      <c r="P187" s="104">
        <f t="shared" si="41"/>
        <v>0</v>
      </c>
      <c r="Q187" s="109">
        <v>0</v>
      </c>
    </row>
    <row r="188" spans="1:17">
      <c r="A188" s="109" t="s">
        <v>75</v>
      </c>
      <c r="B188" s="109" t="s">
        <v>109</v>
      </c>
      <c r="C188" s="109">
        <v>142057</v>
      </c>
      <c r="D188" s="109">
        <v>0</v>
      </c>
      <c r="E188" s="109">
        <v>0</v>
      </c>
      <c r="F188" s="109">
        <v>0</v>
      </c>
      <c r="G188" s="109">
        <v>0</v>
      </c>
      <c r="H188" s="109">
        <v>0</v>
      </c>
      <c r="I188" s="109">
        <v>0</v>
      </c>
      <c r="J188" s="104">
        <f t="shared" si="35"/>
        <v>0</v>
      </c>
      <c r="K188" s="104">
        <f t="shared" si="36"/>
        <v>0</v>
      </c>
      <c r="L188" s="117" t="e">
        <f t="shared" si="37"/>
        <v>#DIV/0!</v>
      </c>
      <c r="M188" s="117" t="e">
        <f t="shared" si="38"/>
        <v>#DIV/0!</v>
      </c>
      <c r="N188" s="117" t="e">
        <f t="shared" si="39"/>
        <v>#DIV/0!</v>
      </c>
      <c r="O188" s="117" t="e">
        <f t="shared" si="40"/>
        <v>#DIV/0!</v>
      </c>
      <c r="P188" s="104">
        <f t="shared" si="41"/>
        <v>0</v>
      </c>
      <c r="Q188" s="109">
        <v>0</v>
      </c>
    </row>
    <row r="189" spans="1:17">
      <c r="A189" s="109" t="s">
        <v>305</v>
      </c>
      <c r="B189" s="109" t="s">
        <v>34</v>
      </c>
      <c r="C189" s="109">
        <v>20843522.452000007</v>
      </c>
      <c r="D189" s="109">
        <v>319</v>
      </c>
      <c r="E189" s="109">
        <v>277</v>
      </c>
      <c r="F189" s="109">
        <v>58</v>
      </c>
      <c r="G189" s="109">
        <v>136</v>
      </c>
      <c r="H189" s="109">
        <v>22</v>
      </c>
      <c r="I189" s="109">
        <v>423</v>
      </c>
      <c r="J189" s="104">
        <f t="shared" ref="J189" si="42">D189/C189*100000</f>
        <v>1.5304514903112783</v>
      </c>
      <c r="K189" s="104">
        <f t="shared" ref="K189" si="43">I189/C189*10000</f>
        <v>0.20294074620742028</v>
      </c>
      <c r="L189" s="117">
        <f t="shared" ref="L189" si="44">E189/$D189</f>
        <v>0.86833855799373039</v>
      </c>
      <c r="M189" s="117">
        <f t="shared" ref="M189" si="45">F189/$D189</f>
        <v>0.18181818181818182</v>
      </c>
      <c r="N189" s="117">
        <f t="shared" ref="N189" si="46">G189/$D189</f>
        <v>0.42633228840125392</v>
      </c>
      <c r="O189" s="117">
        <f t="shared" ref="O189" si="47">H189/$D189</f>
        <v>6.8965517241379309E-2</v>
      </c>
      <c r="P189" s="104">
        <f t="shared" ref="P189" si="48">H189/C189*100000</f>
        <v>0.10554837864215712</v>
      </c>
      <c r="Q189" s="109"/>
    </row>
    <row r="190" spans="1:17">
      <c r="K190" s="30">
        <f>COUNTIF(K3:K188,"&gt;1")</f>
        <v>10</v>
      </c>
    </row>
  </sheetData>
  <sortState ref="A3:Q188">
    <sortCondition descending="1" ref="A3:A188"/>
  </sortState>
  <conditionalFormatting sqref="D3:D188">
    <cfRule type="cellIs" dxfId="80" priority="25" operator="between">
      <formula>0</formula>
      <formula>10</formula>
    </cfRule>
    <cfRule type="cellIs" dxfId="79" priority="26" operator="between">
      <formula>11</formula>
      <formula>20</formula>
    </cfRule>
    <cfRule type="cellIs" dxfId="78" priority="27" operator="greaterThan">
      <formula>20</formula>
    </cfRule>
  </conditionalFormatting>
  <conditionalFormatting sqref="J3:J188">
    <cfRule type="cellIs" dxfId="77" priority="22" operator="lessThan">
      <formula>1.5</formula>
    </cfRule>
    <cfRule type="cellIs" dxfId="76" priority="23" operator="between">
      <formula>1.5</formula>
      <formula>2.49</formula>
    </cfRule>
    <cfRule type="cellIs" dxfId="75" priority="24" operator="greaterThanOrEqual">
      <formula>2.5</formula>
    </cfRule>
  </conditionalFormatting>
  <conditionalFormatting sqref="K3:K188 K190">
    <cfRule type="cellIs" dxfId="74" priority="19" operator="lessThan">
      <formula>0.35</formula>
    </cfRule>
    <cfRule type="cellIs" dxfId="73" priority="20" operator="between">
      <formula>0.35</formula>
      <formula>0.99</formula>
    </cfRule>
    <cfRule type="cellIs" dxfId="72" priority="21" operator="greaterThanOrEqual">
      <formula>1</formula>
    </cfRule>
  </conditionalFormatting>
  <conditionalFormatting sqref="L3:L188">
    <cfRule type="cellIs" dxfId="71" priority="16" operator="between">
      <formula>0.76</formula>
      <formula>1</formula>
    </cfRule>
    <cfRule type="cellIs" dxfId="70" priority="17" operator="between">
      <formula>0.5</formula>
      <formula>0.759</formula>
    </cfRule>
    <cfRule type="cellIs" dxfId="69" priority="18" operator="lessThan">
      <formula>0.5</formula>
    </cfRule>
  </conditionalFormatting>
  <conditionalFormatting sqref="M3:M188 O3:O188">
    <cfRule type="cellIs" dxfId="68" priority="13" operator="lessThan">
      <formula>0.1</formula>
    </cfRule>
    <cfRule type="cellIs" dxfId="67" priority="14" operator="between">
      <formula>0.1</formula>
      <formula>0.2</formula>
    </cfRule>
    <cfRule type="cellIs" dxfId="66" priority="15" operator="greaterThan">
      <formula>0.2</formula>
    </cfRule>
  </conditionalFormatting>
  <conditionalFormatting sqref="N3:N188">
    <cfRule type="cellIs" dxfId="65" priority="10" operator="between">
      <formula>0.4</formula>
      <formula>0.6</formula>
    </cfRule>
    <cfRule type="cellIs" dxfId="64" priority="11" operator="greaterThan">
      <formula>0.6</formula>
    </cfRule>
    <cfRule type="cellIs" dxfId="63" priority="12" operator="lessThan">
      <formula>0.4</formula>
    </cfRule>
  </conditionalFormatting>
  <conditionalFormatting sqref="Q3:Q188">
    <cfRule type="cellIs" dxfId="62" priority="7" operator="lessThan">
      <formula>4</formula>
    </cfRule>
    <cfRule type="cellIs" dxfId="61" priority="8" operator="between">
      <formula>4</formula>
      <formula>5</formula>
    </cfRule>
    <cfRule type="cellIs" dxfId="60" priority="9" operator="greaterThanOrEqual">
      <formula>6</formula>
    </cfRule>
  </conditionalFormatting>
  <conditionalFormatting sqref="P3:P189">
    <cfRule type="cellIs" dxfId="59" priority="6" operator="greaterThan">
      <formula>1</formula>
    </cfRule>
    <cfRule type="cellIs" dxfId="58" priority="5" operator="between">
      <formula>0.5</formula>
      <formula>1</formula>
    </cfRule>
    <cfRule type="cellIs" dxfId="57" priority="4" operator="lessThan">
      <formula>0.5</formula>
    </cfRule>
  </conditionalFormatting>
  <conditionalFormatting sqref="Q3:Q189">
    <cfRule type="cellIs" dxfId="56" priority="3" operator="greaterThanOrEqual">
      <formula>5</formula>
    </cfRule>
    <cfRule type="cellIs" dxfId="55" priority="2" operator="between">
      <formula>3</formula>
      <formula>4</formula>
    </cfRule>
    <cfRule type="cellIs" dxfId="54" priority="1" operator="lessThan">
      <formula>3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91"/>
  <sheetViews>
    <sheetView workbookViewId="0">
      <pane xSplit="2" ySplit="1" topLeftCell="C172" activePane="bottomRight" state="frozen"/>
      <selection pane="topRight" activeCell="C1" sqref="C1"/>
      <selection pane="bottomLeft" activeCell="A2" sqref="A2"/>
      <selection pane="bottomRight" activeCell="I188" sqref="I188"/>
    </sheetView>
  </sheetViews>
  <sheetFormatPr defaultRowHeight="15"/>
  <cols>
    <col min="1" max="1" width="18.140625" customWidth="1"/>
    <col min="2" max="2" width="28.5703125" customWidth="1"/>
  </cols>
  <sheetData>
    <row r="1" spans="1:6" ht="45">
      <c r="A1" s="101" t="s">
        <v>73</v>
      </c>
      <c r="B1" s="101" t="s">
        <v>322</v>
      </c>
      <c r="C1" s="101" t="s">
        <v>319</v>
      </c>
      <c r="D1" s="101" t="s">
        <v>318</v>
      </c>
      <c r="E1" s="101" t="s">
        <v>317</v>
      </c>
      <c r="F1" s="101" t="s">
        <v>316</v>
      </c>
    </row>
    <row r="2" spans="1:6">
      <c r="A2" s="109" t="s">
        <v>75</v>
      </c>
      <c r="B2" s="109" t="s">
        <v>110</v>
      </c>
      <c r="C2" s="109">
        <v>7</v>
      </c>
      <c r="D2" s="109">
        <v>5</v>
      </c>
      <c r="E2" s="60">
        <v>11</v>
      </c>
      <c r="F2" s="109">
        <v>6</v>
      </c>
    </row>
    <row r="3" spans="1:6">
      <c r="A3" s="109" t="s">
        <v>75</v>
      </c>
      <c r="B3" s="109" t="s">
        <v>111</v>
      </c>
      <c r="C3" s="109">
        <v>4</v>
      </c>
      <c r="D3" s="109">
        <v>5</v>
      </c>
      <c r="E3" s="60">
        <v>3</v>
      </c>
      <c r="F3" s="109">
        <v>0</v>
      </c>
    </row>
    <row r="4" spans="1:6">
      <c r="A4" s="109" t="s">
        <v>75</v>
      </c>
      <c r="B4" s="109" t="s">
        <v>108</v>
      </c>
      <c r="C4" s="109">
        <v>0</v>
      </c>
      <c r="D4" s="109">
        <v>7</v>
      </c>
      <c r="E4" s="60">
        <v>7</v>
      </c>
      <c r="F4" s="109">
        <v>0</v>
      </c>
    </row>
    <row r="5" spans="1:6">
      <c r="A5" s="109" t="s">
        <v>75</v>
      </c>
      <c r="B5" s="109" t="s">
        <v>109</v>
      </c>
      <c r="C5" s="109">
        <v>8</v>
      </c>
      <c r="D5" s="109">
        <v>8</v>
      </c>
      <c r="E5" s="60">
        <v>6</v>
      </c>
      <c r="F5" s="109">
        <v>0</v>
      </c>
    </row>
    <row r="6" spans="1:6">
      <c r="A6" s="109" t="s">
        <v>75</v>
      </c>
      <c r="B6" s="109" t="s">
        <v>312</v>
      </c>
      <c r="C6" s="109">
        <v>10</v>
      </c>
      <c r="D6" s="109">
        <v>7</v>
      </c>
      <c r="E6" s="60">
        <v>5</v>
      </c>
      <c r="F6" s="109">
        <v>3</v>
      </c>
    </row>
    <row r="7" spans="1:6">
      <c r="A7" s="109" t="s">
        <v>75</v>
      </c>
      <c r="B7" s="109" t="s">
        <v>106</v>
      </c>
      <c r="C7" s="109">
        <v>11</v>
      </c>
      <c r="D7" s="109">
        <v>7</v>
      </c>
      <c r="E7" s="60">
        <v>8</v>
      </c>
      <c r="F7" s="109">
        <v>10</v>
      </c>
    </row>
    <row r="8" spans="1:6">
      <c r="A8" s="109" t="s">
        <v>75</v>
      </c>
      <c r="B8" s="109" t="s">
        <v>107</v>
      </c>
      <c r="C8" s="109">
        <v>11</v>
      </c>
      <c r="D8" s="109">
        <v>7</v>
      </c>
      <c r="E8" s="60">
        <v>8</v>
      </c>
      <c r="F8" s="109">
        <v>4</v>
      </c>
    </row>
    <row r="9" spans="1:6">
      <c r="A9" s="109" t="s">
        <v>75</v>
      </c>
      <c r="B9" s="109" t="s">
        <v>112</v>
      </c>
      <c r="C9" s="109">
        <v>10</v>
      </c>
      <c r="D9" s="109">
        <v>7</v>
      </c>
      <c r="E9" s="60">
        <v>4</v>
      </c>
      <c r="F9" s="109">
        <v>5</v>
      </c>
    </row>
    <row r="10" spans="1:6">
      <c r="A10" s="109" t="s">
        <v>75</v>
      </c>
      <c r="B10" s="109" t="s">
        <v>105</v>
      </c>
      <c r="C10" s="109">
        <v>4</v>
      </c>
      <c r="D10" s="109">
        <v>7</v>
      </c>
      <c r="E10" s="60">
        <v>7</v>
      </c>
      <c r="F10" s="109">
        <v>5</v>
      </c>
    </row>
    <row r="11" spans="1:6">
      <c r="A11" s="109" t="s">
        <v>25</v>
      </c>
      <c r="B11" s="109" t="s">
        <v>119</v>
      </c>
      <c r="C11" s="109">
        <v>3</v>
      </c>
      <c r="D11" s="109">
        <v>5</v>
      </c>
      <c r="E11" s="60">
        <v>0</v>
      </c>
      <c r="F11" s="109">
        <v>0</v>
      </c>
    </row>
    <row r="12" spans="1:6">
      <c r="A12" s="109" t="s">
        <v>25</v>
      </c>
      <c r="B12" s="109" t="s">
        <v>128</v>
      </c>
      <c r="C12" s="109">
        <v>3</v>
      </c>
      <c r="D12" s="109">
        <v>0</v>
      </c>
      <c r="E12" s="60">
        <v>0</v>
      </c>
      <c r="F12" s="109">
        <v>0</v>
      </c>
    </row>
    <row r="13" spans="1:6">
      <c r="A13" s="109" t="s">
        <v>25</v>
      </c>
      <c r="B13" s="109" t="s">
        <v>118</v>
      </c>
      <c r="C13" s="109">
        <v>3</v>
      </c>
      <c r="D13" s="109">
        <v>4</v>
      </c>
      <c r="E13" s="60">
        <v>0</v>
      </c>
      <c r="F13" s="109">
        <v>8</v>
      </c>
    </row>
    <row r="14" spans="1:6">
      <c r="A14" s="109" t="s">
        <v>25</v>
      </c>
      <c r="B14" s="109" t="s">
        <v>136</v>
      </c>
      <c r="C14" s="109">
        <v>6</v>
      </c>
      <c r="D14" s="109">
        <v>5</v>
      </c>
      <c r="E14" s="60">
        <v>0</v>
      </c>
      <c r="F14" s="109">
        <v>0</v>
      </c>
    </row>
    <row r="15" spans="1:6">
      <c r="A15" s="109" t="s">
        <v>25</v>
      </c>
      <c r="B15" s="109" t="s">
        <v>115</v>
      </c>
      <c r="C15" s="109">
        <v>0</v>
      </c>
      <c r="D15" s="109">
        <v>0</v>
      </c>
      <c r="E15" s="60">
        <v>0</v>
      </c>
      <c r="F15" s="109">
        <v>0</v>
      </c>
    </row>
    <row r="16" spans="1:6">
      <c r="A16" s="109" t="s">
        <v>25</v>
      </c>
      <c r="B16" s="109" t="s">
        <v>116</v>
      </c>
      <c r="C16" s="109">
        <v>0</v>
      </c>
      <c r="D16" s="109">
        <v>0</v>
      </c>
      <c r="E16" s="60">
        <v>0</v>
      </c>
      <c r="F16" s="109">
        <v>0</v>
      </c>
    </row>
    <row r="17" spans="1:6">
      <c r="A17" s="109" t="s">
        <v>25</v>
      </c>
      <c r="B17" s="109" t="s">
        <v>114</v>
      </c>
      <c r="C17" s="109">
        <v>3</v>
      </c>
      <c r="D17" s="109">
        <v>6</v>
      </c>
      <c r="E17" s="60">
        <v>4</v>
      </c>
      <c r="F17" s="109">
        <v>2</v>
      </c>
    </row>
    <row r="18" spans="1:6">
      <c r="A18" s="109" t="s">
        <v>25</v>
      </c>
      <c r="B18" s="109" t="s">
        <v>135</v>
      </c>
      <c r="C18" s="109">
        <v>0</v>
      </c>
      <c r="D18" s="109">
        <v>0</v>
      </c>
      <c r="E18" s="60">
        <v>0</v>
      </c>
      <c r="F18" s="109">
        <v>0</v>
      </c>
    </row>
    <row r="19" spans="1:6">
      <c r="A19" s="109" t="s">
        <v>25</v>
      </c>
      <c r="B19" s="109" t="s">
        <v>132</v>
      </c>
      <c r="C19" s="109">
        <v>0</v>
      </c>
      <c r="D19" s="109">
        <v>0</v>
      </c>
      <c r="E19" s="60">
        <v>0</v>
      </c>
      <c r="F19" s="109">
        <v>2</v>
      </c>
    </row>
    <row r="20" spans="1:6">
      <c r="A20" s="109" t="s">
        <v>25</v>
      </c>
      <c r="B20" s="109" t="s">
        <v>140</v>
      </c>
      <c r="C20" s="109">
        <v>0</v>
      </c>
      <c r="D20" s="109">
        <v>6</v>
      </c>
      <c r="E20" s="60">
        <v>0</v>
      </c>
      <c r="F20" s="109">
        <v>0</v>
      </c>
    </row>
    <row r="21" spans="1:6">
      <c r="A21" s="109" t="s">
        <v>25</v>
      </c>
      <c r="B21" s="109" t="s">
        <v>129</v>
      </c>
      <c r="C21" s="109">
        <v>8</v>
      </c>
      <c r="D21" s="109">
        <v>5</v>
      </c>
      <c r="E21" s="60">
        <v>9</v>
      </c>
      <c r="F21" s="109">
        <v>2</v>
      </c>
    </row>
    <row r="22" spans="1:6">
      <c r="A22" s="109" t="s">
        <v>25</v>
      </c>
      <c r="B22" s="109" t="s">
        <v>127</v>
      </c>
      <c r="C22" s="109">
        <v>8</v>
      </c>
      <c r="D22" s="109">
        <v>6</v>
      </c>
      <c r="E22" s="60">
        <v>0</v>
      </c>
      <c r="F22" s="109">
        <v>0</v>
      </c>
    </row>
    <row r="23" spans="1:6">
      <c r="A23" s="109" t="s">
        <v>25</v>
      </c>
      <c r="B23" s="109" t="s">
        <v>141</v>
      </c>
      <c r="C23" s="109">
        <v>0</v>
      </c>
      <c r="D23" s="109">
        <v>0</v>
      </c>
      <c r="E23" s="60">
        <v>0</v>
      </c>
      <c r="F23" s="109">
        <v>0</v>
      </c>
    </row>
    <row r="24" spans="1:6">
      <c r="A24" s="109" t="s">
        <v>25</v>
      </c>
      <c r="B24" s="109" t="s">
        <v>121</v>
      </c>
      <c r="C24" s="109">
        <v>5</v>
      </c>
      <c r="D24" s="109">
        <v>5</v>
      </c>
      <c r="E24" s="60">
        <v>0</v>
      </c>
      <c r="F24" s="109">
        <v>3</v>
      </c>
    </row>
    <row r="25" spans="1:6">
      <c r="A25" s="109" t="s">
        <v>25</v>
      </c>
      <c r="B25" s="109" t="s">
        <v>138</v>
      </c>
      <c r="C25" s="109">
        <v>3</v>
      </c>
      <c r="D25" s="109">
        <v>0</v>
      </c>
      <c r="E25" s="60">
        <v>0</v>
      </c>
      <c r="F25" s="109">
        <v>0</v>
      </c>
    </row>
    <row r="26" spans="1:6">
      <c r="A26" s="109" t="s">
        <v>25</v>
      </c>
      <c r="B26" s="109" t="s">
        <v>133</v>
      </c>
      <c r="C26" s="109">
        <v>5</v>
      </c>
      <c r="D26" s="109">
        <v>0</v>
      </c>
      <c r="E26" s="60">
        <v>0</v>
      </c>
      <c r="F26" s="109">
        <v>0</v>
      </c>
    </row>
    <row r="27" spans="1:6">
      <c r="A27" s="109" t="s">
        <v>25</v>
      </c>
      <c r="B27" s="109" t="s">
        <v>120</v>
      </c>
      <c r="C27" s="109">
        <v>5</v>
      </c>
      <c r="D27" s="109">
        <v>0</v>
      </c>
      <c r="E27" s="110">
        <v>0</v>
      </c>
      <c r="F27" s="109">
        <v>0</v>
      </c>
    </row>
    <row r="28" spans="1:6">
      <c r="A28" s="109" t="s">
        <v>25</v>
      </c>
      <c r="B28" s="109" t="s">
        <v>125</v>
      </c>
      <c r="C28" s="109">
        <v>9</v>
      </c>
      <c r="D28" s="109">
        <v>0</v>
      </c>
      <c r="E28" s="60">
        <v>4</v>
      </c>
      <c r="F28" s="109">
        <v>1</v>
      </c>
    </row>
    <row r="29" spans="1:6">
      <c r="A29" s="109" t="s">
        <v>25</v>
      </c>
      <c r="B29" s="109" t="s">
        <v>139</v>
      </c>
      <c r="C29" s="109">
        <v>3</v>
      </c>
      <c r="D29" s="109">
        <v>0</v>
      </c>
      <c r="E29" s="60">
        <v>0</v>
      </c>
      <c r="F29" s="109">
        <v>0</v>
      </c>
    </row>
    <row r="30" spans="1:6">
      <c r="A30" s="109" t="s">
        <v>25</v>
      </c>
      <c r="B30" s="109" t="s">
        <v>117</v>
      </c>
      <c r="C30" s="109">
        <v>6</v>
      </c>
      <c r="D30" s="109">
        <v>0</v>
      </c>
      <c r="E30" s="60">
        <v>0</v>
      </c>
      <c r="F30" s="109">
        <v>0</v>
      </c>
    </row>
    <row r="31" spans="1:6">
      <c r="A31" s="109" t="s">
        <v>25</v>
      </c>
      <c r="B31" s="109" t="s">
        <v>130</v>
      </c>
      <c r="C31" s="109">
        <v>0</v>
      </c>
      <c r="D31" s="109">
        <v>5</v>
      </c>
      <c r="E31" s="60">
        <v>0</v>
      </c>
      <c r="F31" s="109">
        <v>3</v>
      </c>
    </row>
    <row r="32" spans="1:6">
      <c r="A32" s="109" t="s">
        <v>25</v>
      </c>
      <c r="B32" s="109" t="s">
        <v>122</v>
      </c>
      <c r="C32" s="109">
        <v>4</v>
      </c>
      <c r="D32" s="109">
        <v>0</v>
      </c>
      <c r="E32" s="60">
        <v>0</v>
      </c>
      <c r="F32" s="109">
        <v>0</v>
      </c>
    </row>
    <row r="33" spans="1:6">
      <c r="A33" s="109" t="s">
        <v>25</v>
      </c>
      <c r="B33" s="109" t="s">
        <v>113</v>
      </c>
      <c r="C33" s="109">
        <v>0</v>
      </c>
      <c r="D33" s="109">
        <v>0</v>
      </c>
      <c r="E33" s="60">
        <v>0</v>
      </c>
      <c r="F33" s="109">
        <v>2</v>
      </c>
    </row>
    <row r="34" spans="1:6">
      <c r="A34" s="109" t="s">
        <v>25</v>
      </c>
      <c r="B34" s="109" t="s">
        <v>137</v>
      </c>
      <c r="C34" s="109">
        <v>9</v>
      </c>
      <c r="D34" s="109">
        <v>7</v>
      </c>
      <c r="E34" s="60">
        <v>0</v>
      </c>
      <c r="F34" s="109">
        <v>0</v>
      </c>
    </row>
    <row r="35" spans="1:6">
      <c r="A35" s="109" t="s">
        <v>25</v>
      </c>
      <c r="B35" s="109" t="s">
        <v>134</v>
      </c>
      <c r="C35" s="109">
        <v>6</v>
      </c>
      <c r="D35" s="109">
        <v>4</v>
      </c>
      <c r="E35" s="60">
        <v>0</v>
      </c>
      <c r="F35" s="109">
        <v>3</v>
      </c>
    </row>
    <row r="36" spans="1:6">
      <c r="A36" s="109" t="s">
        <v>25</v>
      </c>
      <c r="B36" s="109" t="s">
        <v>124</v>
      </c>
      <c r="C36" s="109">
        <v>3</v>
      </c>
      <c r="D36" s="109">
        <v>0</v>
      </c>
      <c r="E36" s="60">
        <v>0</v>
      </c>
      <c r="F36" s="109">
        <v>0</v>
      </c>
    </row>
    <row r="37" spans="1:6">
      <c r="A37" s="109" t="s">
        <v>25</v>
      </c>
      <c r="B37" s="109" t="s">
        <v>123</v>
      </c>
      <c r="C37" s="109">
        <v>3</v>
      </c>
      <c r="D37" s="109">
        <v>5</v>
      </c>
      <c r="E37" s="60">
        <v>3</v>
      </c>
      <c r="F37" s="109">
        <v>2</v>
      </c>
    </row>
    <row r="38" spans="1:6">
      <c r="A38" s="109" t="s">
        <v>25</v>
      </c>
      <c r="B38" s="109" t="s">
        <v>126</v>
      </c>
      <c r="C38" s="109">
        <v>0</v>
      </c>
      <c r="D38" s="109">
        <v>0</v>
      </c>
      <c r="E38" s="60">
        <v>0</v>
      </c>
      <c r="F38" s="109">
        <v>0</v>
      </c>
    </row>
    <row r="39" spans="1:6">
      <c r="A39" s="109" t="s">
        <v>25</v>
      </c>
      <c r="B39" s="109" t="s">
        <v>131</v>
      </c>
      <c r="C39" s="109">
        <v>9</v>
      </c>
      <c r="D39" s="109">
        <v>6</v>
      </c>
      <c r="E39" s="60">
        <v>0</v>
      </c>
      <c r="F39" s="109">
        <v>4</v>
      </c>
    </row>
    <row r="40" spans="1:6">
      <c r="A40" s="109" t="s">
        <v>76</v>
      </c>
      <c r="B40" s="109" t="s">
        <v>149</v>
      </c>
      <c r="C40" s="109">
        <v>3</v>
      </c>
      <c r="D40" s="109">
        <v>2</v>
      </c>
      <c r="E40" s="60">
        <v>4</v>
      </c>
      <c r="F40" s="109">
        <v>9</v>
      </c>
    </row>
    <row r="41" spans="1:6">
      <c r="A41" s="109" t="s">
        <v>76</v>
      </c>
      <c r="B41" s="109" t="s">
        <v>143</v>
      </c>
      <c r="C41" s="109">
        <v>8</v>
      </c>
      <c r="D41" s="109">
        <v>10</v>
      </c>
      <c r="E41" s="60">
        <v>7</v>
      </c>
      <c r="F41" s="109">
        <v>4</v>
      </c>
    </row>
    <row r="42" spans="1:6">
      <c r="A42" s="109" t="s">
        <v>76</v>
      </c>
      <c r="B42" s="109" t="s">
        <v>142</v>
      </c>
      <c r="C42" s="109">
        <v>7</v>
      </c>
      <c r="D42" s="109">
        <v>6</v>
      </c>
      <c r="E42" s="60">
        <v>6</v>
      </c>
      <c r="F42" s="109">
        <v>3</v>
      </c>
    </row>
    <row r="43" spans="1:6">
      <c r="A43" s="109" t="s">
        <v>76</v>
      </c>
      <c r="B43" s="109" t="s">
        <v>152</v>
      </c>
      <c r="C43" s="109">
        <v>0</v>
      </c>
      <c r="D43" s="109">
        <v>4</v>
      </c>
      <c r="E43" s="60">
        <v>5</v>
      </c>
      <c r="F43" s="109">
        <v>0</v>
      </c>
    </row>
    <row r="44" spans="1:6">
      <c r="A44" s="109" t="s">
        <v>76</v>
      </c>
      <c r="B44" s="109" t="s">
        <v>150</v>
      </c>
      <c r="C44" s="109">
        <v>6</v>
      </c>
      <c r="D44" s="109">
        <v>0</v>
      </c>
      <c r="E44" s="60">
        <v>6</v>
      </c>
      <c r="F44" s="109">
        <v>0</v>
      </c>
    </row>
    <row r="45" spans="1:6">
      <c r="A45" s="109" t="s">
        <v>76</v>
      </c>
      <c r="B45" s="109" t="s">
        <v>153</v>
      </c>
      <c r="C45" s="109">
        <v>4</v>
      </c>
      <c r="D45" s="109">
        <v>7</v>
      </c>
      <c r="E45" s="60">
        <v>4</v>
      </c>
      <c r="F45" s="109">
        <v>8</v>
      </c>
    </row>
    <row r="46" spans="1:6">
      <c r="A46" s="109" t="s">
        <v>76</v>
      </c>
      <c r="B46" s="109" t="s">
        <v>155</v>
      </c>
      <c r="C46" s="109">
        <v>0</v>
      </c>
      <c r="D46" s="109">
        <v>0</v>
      </c>
      <c r="E46" s="60">
        <v>2</v>
      </c>
      <c r="F46" s="109">
        <v>0</v>
      </c>
    </row>
    <row r="47" spans="1:6">
      <c r="A47" s="109" t="s">
        <v>76</v>
      </c>
      <c r="B47" s="109" t="s">
        <v>148</v>
      </c>
      <c r="C47" s="109">
        <v>3</v>
      </c>
      <c r="D47" s="109">
        <v>3</v>
      </c>
      <c r="E47" s="60">
        <v>7</v>
      </c>
      <c r="F47" s="109">
        <v>0</v>
      </c>
    </row>
    <row r="48" spans="1:6">
      <c r="A48" s="109" t="s">
        <v>76</v>
      </c>
      <c r="B48" s="109" t="s">
        <v>144</v>
      </c>
      <c r="C48" s="109">
        <v>0</v>
      </c>
      <c r="D48" s="109">
        <v>2</v>
      </c>
      <c r="E48" s="60">
        <v>8</v>
      </c>
      <c r="F48" s="109">
        <v>6</v>
      </c>
    </row>
    <row r="49" spans="1:6">
      <c r="A49" s="109" t="s">
        <v>76</v>
      </c>
      <c r="B49" s="109" t="s">
        <v>154</v>
      </c>
      <c r="C49" s="109">
        <v>0</v>
      </c>
      <c r="D49" s="109">
        <v>0</v>
      </c>
      <c r="E49" s="60">
        <v>0</v>
      </c>
      <c r="F49" s="109">
        <v>0</v>
      </c>
    </row>
    <row r="50" spans="1:6">
      <c r="A50" s="109" t="s">
        <v>76</v>
      </c>
      <c r="B50" s="109" t="s">
        <v>147</v>
      </c>
      <c r="C50" s="109">
        <v>6</v>
      </c>
      <c r="D50" s="109">
        <v>7</v>
      </c>
      <c r="E50" s="60">
        <v>7</v>
      </c>
      <c r="F50" s="109">
        <v>1</v>
      </c>
    </row>
    <row r="51" spans="1:6">
      <c r="A51" s="109" t="s">
        <v>76</v>
      </c>
      <c r="B51" s="109" t="s">
        <v>145</v>
      </c>
      <c r="C51" s="109">
        <v>2</v>
      </c>
      <c r="D51" s="109">
        <v>9</v>
      </c>
      <c r="E51" s="60">
        <v>5</v>
      </c>
      <c r="F51" s="109">
        <v>0</v>
      </c>
    </row>
    <row r="52" spans="1:6">
      <c r="A52" s="109" t="s">
        <v>76</v>
      </c>
      <c r="B52" s="109" t="s">
        <v>151</v>
      </c>
      <c r="C52" s="109">
        <v>0</v>
      </c>
      <c r="D52" s="109">
        <v>0</v>
      </c>
      <c r="E52" s="60">
        <v>0</v>
      </c>
      <c r="F52" s="109">
        <v>0</v>
      </c>
    </row>
    <row r="53" spans="1:6">
      <c r="A53" s="109" t="s">
        <v>76</v>
      </c>
      <c r="B53" s="109" t="s">
        <v>146</v>
      </c>
      <c r="C53" s="109">
        <v>8</v>
      </c>
      <c r="D53" s="109">
        <v>7</v>
      </c>
      <c r="E53" s="60">
        <v>6</v>
      </c>
      <c r="F53" s="109">
        <v>7</v>
      </c>
    </row>
    <row r="54" spans="1:6">
      <c r="A54" s="109" t="s">
        <v>77</v>
      </c>
      <c r="B54" s="109" t="s">
        <v>172</v>
      </c>
      <c r="C54" s="109">
        <v>3</v>
      </c>
      <c r="D54" s="109">
        <v>3</v>
      </c>
      <c r="E54" s="60">
        <v>1</v>
      </c>
      <c r="F54" s="109">
        <v>2</v>
      </c>
    </row>
    <row r="55" spans="1:6">
      <c r="A55" s="109" t="s">
        <v>77</v>
      </c>
      <c r="B55" s="109" t="s">
        <v>160</v>
      </c>
      <c r="C55" s="109">
        <v>7</v>
      </c>
      <c r="D55" s="109">
        <v>5</v>
      </c>
      <c r="E55" s="60">
        <v>6</v>
      </c>
      <c r="F55" s="109">
        <v>0</v>
      </c>
    </row>
    <row r="56" spans="1:6">
      <c r="A56" s="109" t="s">
        <v>77</v>
      </c>
      <c r="B56" s="109" t="s">
        <v>183</v>
      </c>
      <c r="C56" s="109">
        <v>0</v>
      </c>
      <c r="D56" s="109">
        <v>0</v>
      </c>
      <c r="E56" s="60">
        <v>0</v>
      </c>
      <c r="F56" s="109">
        <v>0</v>
      </c>
    </row>
    <row r="57" spans="1:6">
      <c r="A57" s="109" t="s">
        <v>77</v>
      </c>
      <c r="B57" s="109" t="s">
        <v>166</v>
      </c>
      <c r="C57" s="109">
        <v>4</v>
      </c>
      <c r="D57" s="109">
        <v>8</v>
      </c>
      <c r="E57" s="60">
        <v>5</v>
      </c>
      <c r="F57" s="109">
        <v>0</v>
      </c>
    </row>
    <row r="58" spans="1:6">
      <c r="A58" s="109" t="s">
        <v>77</v>
      </c>
      <c r="B58" s="109" t="s">
        <v>167</v>
      </c>
      <c r="C58" s="109">
        <v>6</v>
      </c>
      <c r="D58" s="109">
        <v>4</v>
      </c>
      <c r="E58" s="60">
        <v>0</v>
      </c>
      <c r="F58" s="109">
        <v>2</v>
      </c>
    </row>
    <row r="59" spans="1:6">
      <c r="A59" s="109" t="s">
        <v>77</v>
      </c>
      <c r="B59" s="109" t="s">
        <v>162</v>
      </c>
      <c r="C59" s="109">
        <v>7</v>
      </c>
      <c r="D59" s="109">
        <v>5</v>
      </c>
      <c r="E59" s="60">
        <v>0</v>
      </c>
      <c r="F59" s="109">
        <v>0</v>
      </c>
    </row>
    <row r="60" spans="1:6">
      <c r="A60" s="109" t="s">
        <v>77</v>
      </c>
      <c r="B60" s="109" t="s">
        <v>168</v>
      </c>
      <c r="C60" s="109">
        <v>7</v>
      </c>
      <c r="D60" s="109">
        <v>6</v>
      </c>
      <c r="E60" s="60">
        <v>0</v>
      </c>
      <c r="F60" s="109">
        <v>0</v>
      </c>
    </row>
    <row r="61" spans="1:6">
      <c r="A61" s="109" t="s">
        <v>77</v>
      </c>
      <c r="B61" s="109" t="s">
        <v>165</v>
      </c>
      <c r="C61" s="109">
        <v>4</v>
      </c>
      <c r="D61" s="109">
        <v>0</v>
      </c>
      <c r="E61" s="60">
        <v>0</v>
      </c>
      <c r="F61" s="109">
        <v>2</v>
      </c>
    </row>
    <row r="62" spans="1:6">
      <c r="A62" s="109" t="s">
        <v>77</v>
      </c>
      <c r="B62" s="109" t="s">
        <v>159</v>
      </c>
      <c r="C62" s="109">
        <v>1</v>
      </c>
      <c r="D62" s="109">
        <v>3</v>
      </c>
      <c r="E62" s="60">
        <v>9</v>
      </c>
      <c r="F62" s="109">
        <v>0</v>
      </c>
    </row>
    <row r="63" spans="1:6">
      <c r="A63" s="109" t="s">
        <v>77</v>
      </c>
      <c r="B63" s="109" t="s">
        <v>158</v>
      </c>
      <c r="C63" s="109">
        <v>1</v>
      </c>
      <c r="D63" s="109">
        <v>0</v>
      </c>
      <c r="E63" s="60">
        <v>0</v>
      </c>
      <c r="F63" s="109">
        <v>0</v>
      </c>
    </row>
    <row r="64" spans="1:6">
      <c r="A64" s="109" t="s">
        <v>77</v>
      </c>
      <c r="B64" s="109" t="s">
        <v>164</v>
      </c>
      <c r="C64" s="109">
        <v>8</v>
      </c>
      <c r="D64" s="109">
        <v>5</v>
      </c>
      <c r="E64" s="60">
        <v>0</v>
      </c>
      <c r="F64" s="109">
        <v>0</v>
      </c>
    </row>
    <row r="65" spans="1:6">
      <c r="A65" s="109" t="s">
        <v>77</v>
      </c>
      <c r="B65" s="109" t="s">
        <v>156</v>
      </c>
      <c r="C65" s="109">
        <v>5</v>
      </c>
      <c r="D65" s="109">
        <v>4</v>
      </c>
      <c r="E65" s="60">
        <v>4</v>
      </c>
      <c r="F65" s="109">
        <v>0</v>
      </c>
    </row>
    <row r="66" spans="1:6">
      <c r="A66" s="109" t="s">
        <v>77</v>
      </c>
      <c r="B66" s="109" t="s">
        <v>174</v>
      </c>
      <c r="C66" s="109">
        <v>6</v>
      </c>
      <c r="D66" s="109">
        <v>0</v>
      </c>
      <c r="E66" s="60">
        <v>3</v>
      </c>
      <c r="F66" s="109">
        <v>0</v>
      </c>
    </row>
    <row r="67" spans="1:6">
      <c r="A67" s="109" t="s">
        <v>77</v>
      </c>
      <c r="B67" s="109" t="s">
        <v>157</v>
      </c>
      <c r="C67" s="109">
        <v>0</v>
      </c>
      <c r="D67" s="109">
        <v>2</v>
      </c>
      <c r="E67" s="60">
        <v>0</v>
      </c>
      <c r="F67" s="109">
        <v>2</v>
      </c>
    </row>
    <row r="68" spans="1:6">
      <c r="A68" s="109" t="s">
        <v>77</v>
      </c>
      <c r="B68" s="109" t="s">
        <v>169</v>
      </c>
      <c r="C68" s="109">
        <v>6</v>
      </c>
      <c r="D68" s="109">
        <v>6</v>
      </c>
      <c r="E68" s="60">
        <v>3</v>
      </c>
      <c r="F68" s="109">
        <v>1</v>
      </c>
    </row>
    <row r="69" spans="1:6">
      <c r="A69" s="109" t="s">
        <v>77</v>
      </c>
      <c r="B69" s="109" t="s">
        <v>173</v>
      </c>
      <c r="C69" s="109">
        <v>4</v>
      </c>
      <c r="D69" s="109">
        <v>3</v>
      </c>
      <c r="E69" s="60">
        <v>5</v>
      </c>
      <c r="F69" s="109">
        <v>1</v>
      </c>
    </row>
    <row r="70" spans="1:6">
      <c r="A70" s="109" t="s">
        <v>77</v>
      </c>
      <c r="B70" s="109" t="s">
        <v>171</v>
      </c>
      <c r="C70" s="109">
        <v>10</v>
      </c>
      <c r="D70" s="109">
        <v>3</v>
      </c>
      <c r="E70" s="60">
        <v>0</v>
      </c>
      <c r="F70" s="109">
        <v>0</v>
      </c>
    </row>
    <row r="71" spans="1:6">
      <c r="A71" s="109" t="s">
        <v>77</v>
      </c>
      <c r="B71" s="109" t="s">
        <v>176</v>
      </c>
      <c r="C71" s="109">
        <v>5</v>
      </c>
      <c r="D71" s="109">
        <v>5</v>
      </c>
      <c r="E71" s="60">
        <v>0</v>
      </c>
      <c r="F71" s="109">
        <v>1</v>
      </c>
    </row>
    <row r="72" spans="1:6">
      <c r="A72" s="109" t="s">
        <v>77</v>
      </c>
      <c r="B72" s="109" t="s">
        <v>161</v>
      </c>
      <c r="C72" s="109">
        <v>8</v>
      </c>
      <c r="D72" s="109">
        <v>7</v>
      </c>
      <c r="E72" s="60">
        <v>0</v>
      </c>
      <c r="F72" s="109">
        <v>0</v>
      </c>
    </row>
    <row r="73" spans="1:6">
      <c r="A73" s="109" t="s">
        <v>77</v>
      </c>
      <c r="B73" s="109" t="s">
        <v>163</v>
      </c>
      <c r="C73" s="109">
        <v>5</v>
      </c>
      <c r="D73" s="109">
        <v>4</v>
      </c>
      <c r="E73" s="60">
        <v>0</v>
      </c>
      <c r="F73" s="109">
        <v>0</v>
      </c>
    </row>
    <row r="74" spans="1:6">
      <c r="A74" s="109" t="s">
        <v>77</v>
      </c>
      <c r="B74" s="109" t="s">
        <v>175</v>
      </c>
      <c r="C74" s="109">
        <v>10</v>
      </c>
      <c r="D74" s="109">
        <v>0</v>
      </c>
      <c r="E74" s="60">
        <v>0</v>
      </c>
      <c r="F74" s="109">
        <v>1</v>
      </c>
    </row>
    <row r="75" spans="1:6">
      <c r="A75" s="109" t="s">
        <v>77</v>
      </c>
      <c r="B75" s="109" t="s">
        <v>177</v>
      </c>
      <c r="C75" s="109">
        <v>0</v>
      </c>
      <c r="D75" s="109">
        <v>0</v>
      </c>
      <c r="E75" s="60">
        <v>0</v>
      </c>
      <c r="F75" s="109">
        <v>2</v>
      </c>
    </row>
    <row r="76" spans="1:6">
      <c r="A76" s="109" t="s">
        <v>77</v>
      </c>
      <c r="B76" s="109" t="s">
        <v>181</v>
      </c>
      <c r="C76" s="109">
        <v>0</v>
      </c>
      <c r="D76" s="109">
        <v>0</v>
      </c>
      <c r="E76" s="60">
        <v>0</v>
      </c>
      <c r="F76" s="109">
        <v>0</v>
      </c>
    </row>
    <row r="77" spans="1:6">
      <c r="A77" s="109" t="s">
        <v>77</v>
      </c>
      <c r="B77" s="109" t="s">
        <v>182</v>
      </c>
      <c r="C77" s="109">
        <v>0</v>
      </c>
      <c r="D77" s="109">
        <v>0</v>
      </c>
      <c r="E77" s="60">
        <v>4</v>
      </c>
      <c r="F77" s="109">
        <v>0</v>
      </c>
    </row>
    <row r="78" spans="1:6">
      <c r="A78" s="109" t="s">
        <v>77</v>
      </c>
      <c r="B78" s="109" t="s">
        <v>180</v>
      </c>
      <c r="C78" s="109">
        <v>0</v>
      </c>
      <c r="D78" s="109">
        <v>5</v>
      </c>
      <c r="E78" s="60">
        <v>0</v>
      </c>
      <c r="F78" s="109">
        <v>0</v>
      </c>
    </row>
    <row r="79" spans="1:6">
      <c r="A79" s="109" t="s">
        <v>77</v>
      </c>
      <c r="B79" s="109" t="s">
        <v>170</v>
      </c>
      <c r="C79" s="109">
        <v>12</v>
      </c>
      <c r="D79" s="109">
        <v>3</v>
      </c>
      <c r="E79" s="60">
        <v>0</v>
      </c>
      <c r="F79" s="109">
        <v>0</v>
      </c>
    </row>
    <row r="80" spans="1:6">
      <c r="A80" s="109" t="s">
        <v>77</v>
      </c>
      <c r="B80" s="109" t="s">
        <v>178</v>
      </c>
      <c r="C80" s="109">
        <v>0</v>
      </c>
      <c r="D80" s="109">
        <v>6</v>
      </c>
      <c r="E80" s="60">
        <v>0</v>
      </c>
      <c r="F80" s="109">
        <v>0</v>
      </c>
    </row>
    <row r="81" spans="1:6">
      <c r="A81" s="109" t="s">
        <v>77</v>
      </c>
      <c r="B81" s="109" t="s">
        <v>179</v>
      </c>
      <c r="C81" s="109">
        <v>8</v>
      </c>
      <c r="D81" s="109">
        <v>3</v>
      </c>
      <c r="E81" s="60">
        <v>3</v>
      </c>
      <c r="F81" s="109">
        <v>0</v>
      </c>
    </row>
    <row r="82" spans="1:6">
      <c r="A82" s="109" t="s">
        <v>28</v>
      </c>
      <c r="B82" s="109" t="s">
        <v>194</v>
      </c>
      <c r="C82" s="109">
        <v>0</v>
      </c>
      <c r="D82" s="109">
        <v>0</v>
      </c>
      <c r="E82" s="60">
        <v>0</v>
      </c>
      <c r="F82" s="109">
        <v>0</v>
      </c>
    </row>
    <row r="83" spans="1:6">
      <c r="A83" s="109" t="s">
        <v>28</v>
      </c>
      <c r="B83" s="109" t="s">
        <v>195</v>
      </c>
      <c r="C83" s="109">
        <v>0</v>
      </c>
      <c r="D83" s="109">
        <v>0</v>
      </c>
      <c r="E83" s="60">
        <v>0</v>
      </c>
      <c r="F83" s="109">
        <v>0</v>
      </c>
    </row>
    <row r="84" spans="1:6">
      <c r="A84" s="109" t="s">
        <v>28</v>
      </c>
      <c r="B84" s="109" t="s">
        <v>193</v>
      </c>
      <c r="C84" s="109">
        <v>1</v>
      </c>
      <c r="D84" s="109">
        <v>4</v>
      </c>
      <c r="E84" s="60">
        <v>3</v>
      </c>
      <c r="F84" s="109">
        <v>0</v>
      </c>
    </row>
    <row r="85" spans="1:6">
      <c r="A85" s="109" t="s">
        <v>28</v>
      </c>
      <c r="B85" s="109" t="s">
        <v>191</v>
      </c>
      <c r="C85" s="109">
        <v>5</v>
      </c>
      <c r="D85" s="109">
        <v>5</v>
      </c>
      <c r="E85" s="60">
        <v>0</v>
      </c>
      <c r="F85" s="109">
        <v>0</v>
      </c>
    </row>
    <row r="86" spans="1:6">
      <c r="A86" s="109" t="s">
        <v>28</v>
      </c>
      <c r="B86" s="109" t="s">
        <v>200</v>
      </c>
      <c r="C86" s="109">
        <v>2</v>
      </c>
      <c r="D86" s="109">
        <v>5</v>
      </c>
      <c r="E86" s="60">
        <v>5</v>
      </c>
      <c r="F86" s="109">
        <v>0</v>
      </c>
    </row>
    <row r="87" spans="1:6">
      <c r="A87" s="109" t="s">
        <v>28</v>
      </c>
      <c r="B87" s="109" t="s">
        <v>196</v>
      </c>
      <c r="C87" s="109">
        <v>2</v>
      </c>
      <c r="D87" s="109">
        <v>5</v>
      </c>
      <c r="E87" s="60">
        <v>5</v>
      </c>
      <c r="F87" s="109">
        <v>4</v>
      </c>
    </row>
    <row r="88" spans="1:6">
      <c r="A88" s="109" t="s">
        <v>28</v>
      </c>
      <c r="B88" s="109" t="s">
        <v>190</v>
      </c>
      <c r="C88" s="109">
        <v>1</v>
      </c>
      <c r="D88" s="109">
        <v>0</v>
      </c>
      <c r="E88" s="60">
        <v>0</v>
      </c>
      <c r="F88" s="109">
        <v>0</v>
      </c>
    </row>
    <row r="89" spans="1:6">
      <c r="A89" s="109" t="s">
        <v>28</v>
      </c>
      <c r="B89" s="109" t="s">
        <v>188</v>
      </c>
      <c r="C89" s="109">
        <v>0</v>
      </c>
      <c r="D89" s="109">
        <v>0</v>
      </c>
      <c r="E89" s="60">
        <v>0</v>
      </c>
      <c r="F89" s="109">
        <v>0</v>
      </c>
    </row>
    <row r="90" spans="1:6">
      <c r="A90" s="109" t="s">
        <v>28</v>
      </c>
      <c r="B90" s="109" t="s">
        <v>202</v>
      </c>
      <c r="C90" s="109">
        <v>0</v>
      </c>
      <c r="D90" s="109">
        <v>0</v>
      </c>
      <c r="E90" s="60">
        <v>0</v>
      </c>
      <c r="F90" s="109">
        <v>0</v>
      </c>
    </row>
    <row r="91" spans="1:6">
      <c r="A91" s="109" t="s">
        <v>28</v>
      </c>
      <c r="B91" s="109" t="s">
        <v>202</v>
      </c>
      <c r="C91" s="109">
        <v>0</v>
      </c>
      <c r="D91" s="109">
        <v>0</v>
      </c>
      <c r="E91" s="60">
        <v>0</v>
      </c>
      <c r="F91" s="109">
        <v>0</v>
      </c>
    </row>
    <row r="92" spans="1:6">
      <c r="A92" s="109" t="s">
        <v>28</v>
      </c>
      <c r="B92" s="109" t="s">
        <v>202</v>
      </c>
      <c r="C92" s="109">
        <v>0</v>
      </c>
      <c r="D92" s="109">
        <v>0</v>
      </c>
      <c r="E92" s="60">
        <v>0</v>
      </c>
      <c r="F92" s="109">
        <v>0</v>
      </c>
    </row>
    <row r="93" spans="1:6">
      <c r="A93" s="109" t="s">
        <v>28</v>
      </c>
      <c r="B93" s="109" t="s">
        <v>202</v>
      </c>
      <c r="C93" s="109">
        <v>0</v>
      </c>
      <c r="D93" s="109">
        <v>0</v>
      </c>
      <c r="E93" s="60">
        <v>0</v>
      </c>
      <c r="F93" s="109">
        <v>0</v>
      </c>
    </row>
    <row r="94" spans="1:6">
      <c r="A94" s="109" t="s">
        <v>28</v>
      </c>
      <c r="B94" s="109" t="s">
        <v>202</v>
      </c>
      <c r="C94" s="109">
        <v>0</v>
      </c>
      <c r="D94" s="109">
        <v>0</v>
      </c>
      <c r="E94" s="60">
        <v>0</v>
      </c>
      <c r="F94" s="109">
        <v>0</v>
      </c>
    </row>
    <row r="95" spans="1:6">
      <c r="A95" s="109" t="s">
        <v>28</v>
      </c>
      <c r="B95" s="109" t="s">
        <v>192</v>
      </c>
      <c r="C95" s="109">
        <v>1</v>
      </c>
      <c r="D95" s="109">
        <v>0</v>
      </c>
      <c r="E95" s="60">
        <v>0</v>
      </c>
      <c r="F95" s="109">
        <v>0</v>
      </c>
    </row>
    <row r="96" spans="1:6">
      <c r="A96" s="109" t="s">
        <v>28</v>
      </c>
      <c r="B96" s="109" t="s">
        <v>189</v>
      </c>
      <c r="C96" s="109">
        <v>0</v>
      </c>
      <c r="D96" s="109">
        <v>0</v>
      </c>
      <c r="E96" s="60">
        <v>2</v>
      </c>
      <c r="F96" s="109">
        <v>0</v>
      </c>
    </row>
    <row r="97" spans="1:6">
      <c r="A97" s="109" t="s">
        <v>28</v>
      </c>
      <c r="B97" s="109" t="s">
        <v>184</v>
      </c>
      <c r="C97" s="109">
        <v>2</v>
      </c>
      <c r="D97" s="109">
        <v>0</v>
      </c>
      <c r="E97" s="60">
        <v>0</v>
      </c>
      <c r="F97" s="109">
        <v>0</v>
      </c>
    </row>
    <row r="98" spans="1:6">
      <c r="A98" s="109" t="s">
        <v>28</v>
      </c>
      <c r="B98" s="109" t="s">
        <v>197</v>
      </c>
      <c r="C98" s="109">
        <v>0</v>
      </c>
      <c r="D98" s="109">
        <v>0</v>
      </c>
      <c r="E98" s="60">
        <v>0</v>
      </c>
      <c r="F98" s="109">
        <v>0</v>
      </c>
    </row>
    <row r="99" spans="1:6">
      <c r="A99" s="109" t="s">
        <v>28</v>
      </c>
      <c r="B99" s="109" t="s">
        <v>185</v>
      </c>
      <c r="C99" s="109">
        <v>2</v>
      </c>
      <c r="D99" s="109">
        <v>7</v>
      </c>
      <c r="E99" s="60">
        <v>0</v>
      </c>
      <c r="F99" s="109">
        <v>0</v>
      </c>
    </row>
    <row r="100" spans="1:6">
      <c r="A100" s="109" t="s">
        <v>28</v>
      </c>
      <c r="B100" s="109" t="s">
        <v>201</v>
      </c>
      <c r="C100" s="109">
        <v>0</v>
      </c>
      <c r="D100" s="109">
        <v>0</v>
      </c>
      <c r="E100" s="60">
        <v>0</v>
      </c>
      <c r="F100" s="109">
        <v>0</v>
      </c>
    </row>
    <row r="101" spans="1:6">
      <c r="A101" s="109" t="s">
        <v>28</v>
      </c>
      <c r="B101" s="109" t="s">
        <v>187</v>
      </c>
      <c r="C101" s="109">
        <v>0</v>
      </c>
      <c r="D101" s="109">
        <v>8</v>
      </c>
      <c r="E101" s="60">
        <v>5</v>
      </c>
      <c r="F101" s="109">
        <v>0</v>
      </c>
    </row>
    <row r="102" spans="1:6">
      <c r="A102" s="109" t="s">
        <v>28</v>
      </c>
      <c r="B102" s="109" t="s">
        <v>198</v>
      </c>
      <c r="C102" s="109">
        <v>0</v>
      </c>
      <c r="D102" s="109">
        <v>0</v>
      </c>
      <c r="E102" s="60">
        <v>0</v>
      </c>
      <c r="F102" s="109">
        <v>0</v>
      </c>
    </row>
    <row r="103" spans="1:6">
      <c r="A103" s="109" t="s">
        <v>28</v>
      </c>
      <c r="B103" s="109" t="s">
        <v>199</v>
      </c>
      <c r="C103" s="109">
        <v>2</v>
      </c>
      <c r="D103" s="109">
        <v>6</v>
      </c>
      <c r="E103" s="60">
        <v>0</v>
      </c>
      <c r="F103" s="109">
        <v>0</v>
      </c>
    </row>
    <row r="104" spans="1:6">
      <c r="A104" s="109" t="s">
        <v>28</v>
      </c>
      <c r="B104" s="109" t="s">
        <v>186</v>
      </c>
      <c r="C104" s="109">
        <v>2</v>
      </c>
      <c r="D104" s="109">
        <v>0</v>
      </c>
      <c r="E104" s="60">
        <v>0</v>
      </c>
      <c r="F104" s="109">
        <v>0</v>
      </c>
    </row>
    <row r="105" spans="1:6">
      <c r="A105" s="109" t="s">
        <v>78</v>
      </c>
      <c r="B105" s="109" t="s">
        <v>208</v>
      </c>
      <c r="C105" s="109">
        <v>0</v>
      </c>
      <c r="D105" s="109">
        <v>6</v>
      </c>
      <c r="E105" s="60">
        <v>8</v>
      </c>
      <c r="F105" s="109">
        <v>0</v>
      </c>
    </row>
    <row r="106" spans="1:6">
      <c r="A106" s="109" t="s">
        <v>78</v>
      </c>
      <c r="B106" s="109" t="s">
        <v>203</v>
      </c>
      <c r="C106" s="109">
        <v>9</v>
      </c>
      <c r="D106" s="109">
        <v>5</v>
      </c>
      <c r="E106" s="60">
        <v>6</v>
      </c>
      <c r="F106" s="109">
        <v>0</v>
      </c>
    </row>
    <row r="107" spans="1:6">
      <c r="A107" s="109" t="s">
        <v>78</v>
      </c>
      <c r="B107" s="109" t="s">
        <v>213</v>
      </c>
      <c r="C107" s="109">
        <v>0</v>
      </c>
      <c r="D107" s="109">
        <v>5</v>
      </c>
      <c r="E107" s="60">
        <v>9</v>
      </c>
      <c r="F107" s="109">
        <v>3</v>
      </c>
    </row>
    <row r="108" spans="1:6">
      <c r="A108" s="109" t="s">
        <v>78</v>
      </c>
      <c r="B108" s="109" t="s">
        <v>216</v>
      </c>
      <c r="C108" s="109">
        <v>0</v>
      </c>
      <c r="D108" s="109">
        <v>0</v>
      </c>
      <c r="E108" s="60">
        <v>3</v>
      </c>
      <c r="F108" s="109">
        <v>0</v>
      </c>
    </row>
    <row r="109" spans="1:6">
      <c r="A109" s="109" t="s">
        <v>78</v>
      </c>
      <c r="B109" s="109" t="s">
        <v>214</v>
      </c>
      <c r="C109" s="109">
        <v>7</v>
      </c>
      <c r="D109" s="109">
        <v>7</v>
      </c>
      <c r="E109" s="60">
        <v>4</v>
      </c>
      <c r="F109" s="109">
        <v>0</v>
      </c>
    </row>
    <row r="110" spans="1:6">
      <c r="A110" s="109" t="s">
        <v>78</v>
      </c>
      <c r="B110" s="109" t="s">
        <v>217</v>
      </c>
      <c r="C110" s="109">
        <v>0</v>
      </c>
      <c r="D110" s="109">
        <v>0</v>
      </c>
      <c r="E110" s="60">
        <v>0</v>
      </c>
      <c r="F110" s="109">
        <v>0</v>
      </c>
    </row>
    <row r="111" spans="1:6">
      <c r="A111" s="109" t="s">
        <v>78</v>
      </c>
      <c r="B111" s="109" t="s">
        <v>204</v>
      </c>
      <c r="C111" s="109">
        <v>6</v>
      </c>
      <c r="D111" s="109">
        <v>4</v>
      </c>
      <c r="E111" s="60">
        <v>5</v>
      </c>
      <c r="F111" s="109">
        <v>3</v>
      </c>
    </row>
    <row r="112" spans="1:6">
      <c r="A112" s="109" t="s">
        <v>78</v>
      </c>
      <c r="B112" s="109" t="s">
        <v>206</v>
      </c>
      <c r="C112" s="109">
        <v>1</v>
      </c>
      <c r="D112" s="109">
        <v>0</v>
      </c>
      <c r="E112" s="60">
        <v>8</v>
      </c>
      <c r="F112" s="109">
        <v>0</v>
      </c>
    </row>
    <row r="113" spans="1:6">
      <c r="A113" s="109" t="s">
        <v>78</v>
      </c>
      <c r="B113" s="109" t="s">
        <v>205</v>
      </c>
      <c r="C113" s="109">
        <v>4</v>
      </c>
      <c r="D113" s="109">
        <v>6</v>
      </c>
      <c r="E113" s="60">
        <v>6</v>
      </c>
      <c r="F113" s="109">
        <v>3</v>
      </c>
    </row>
    <row r="114" spans="1:6">
      <c r="A114" s="109" t="s">
        <v>78</v>
      </c>
      <c r="B114" s="109" t="s">
        <v>207</v>
      </c>
      <c r="C114" s="109">
        <v>0</v>
      </c>
      <c r="D114" s="109">
        <v>6</v>
      </c>
      <c r="E114" s="60">
        <v>0</v>
      </c>
      <c r="F114" s="109">
        <v>2</v>
      </c>
    </row>
    <row r="115" spans="1:6">
      <c r="A115" s="109" t="s">
        <v>78</v>
      </c>
      <c r="B115" s="109" t="s">
        <v>209</v>
      </c>
      <c r="C115" s="109">
        <v>8</v>
      </c>
      <c r="D115" s="109">
        <v>3</v>
      </c>
      <c r="E115" s="60">
        <v>0</v>
      </c>
      <c r="F115" s="109">
        <v>0</v>
      </c>
    </row>
    <row r="116" spans="1:6">
      <c r="A116" s="109" t="s">
        <v>78</v>
      </c>
      <c r="B116" s="109" t="s">
        <v>215</v>
      </c>
      <c r="C116" s="109">
        <v>5</v>
      </c>
      <c r="D116" s="109">
        <v>11</v>
      </c>
      <c r="E116" s="60">
        <v>11</v>
      </c>
      <c r="F116" s="109">
        <v>8</v>
      </c>
    </row>
    <row r="117" spans="1:6">
      <c r="A117" s="109" t="s">
        <v>78</v>
      </c>
      <c r="B117" s="109" t="s">
        <v>210</v>
      </c>
      <c r="C117" s="109">
        <v>6</v>
      </c>
      <c r="D117" s="109">
        <v>10</v>
      </c>
      <c r="E117" s="60">
        <v>5</v>
      </c>
      <c r="F117" s="109">
        <v>1</v>
      </c>
    </row>
    <row r="118" spans="1:6">
      <c r="A118" s="109" t="s">
        <v>78</v>
      </c>
      <c r="B118" s="109" t="s">
        <v>212</v>
      </c>
      <c r="C118" s="109">
        <v>11</v>
      </c>
      <c r="D118" s="109">
        <v>1</v>
      </c>
      <c r="E118" s="60">
        <v>4</v>
      </c>
      <c r="F118" s="109">
        <v>1</v>
      </c>
    </row>
    <row r="119" spans="1:6">
      <c r="A119" s="109" t="s">
        <v>78</v>
      </c>
      <c r="B119" s="109" t="s">
        <v>211</v>
      </c>
      <c r="C119" s="109">
        <v>10</v>
      </c>
      <c r="D119" s="109">
        <v>6</v>
      </c>
      <c r="E119" s="60">
        <v>7</v>
      </c>
      <c r="F119" s="109">
        <v>0</v>
      </c>
    </row>
    <row r="120" spans="1:6">
      <c r="A120" s="109" t="s">
        <v>79</v>
      </c>
      <c r="B120" s="109" t="s">
        <v>232</v>
      </c>
      <c r="C120" s="109">
        <v>0</v>
      </c>
      <c r="D120" s="109">
        <v>0</v>
      </c>
      <c r="E120" s="60">
        <v>3</v>
      </c>
      <c r="F120" s="109">
        <v>0</v>
      </c>
    </row>
    <row r="121" spans="1:6">
      <c r="A121" s="109" t="s">
        <v>79</v>
      </c>
      <c r="B121" s="109" t="s">
        <v>229</v>
      </c>
      <c r="C121" s="109">
        <v>2</v>
      </c>
      <c r="D121" s="109">
        <v>0</v>
      </c>
      <c r="E121" s="60">
        <v>0</v>
      </c>
      <c r="F121" s="109">
        <v>0</v>
      </c>
    </row>
    <row r="122" spans="1:6">
      <c r="A122" s="109" t="s">
        <v>79</v>
      </c>
      <c r="B122" s="109" t="s">
        <v>226</v>
      </c>
      <c r="C122" s="109">
        <v>2</v>
      </c>
      <c r="D122" s="109">
        <v>6</v>
      </c>
      <c r="E122" s="60">
        <v>0</v>
      </c>
      <c r="F122" s="109">
        <v>0</v>
      </c>
    </row>
    <row r="123" spans="1:6">
      <c r="A123" s="109" t="s">
        <v>79</v>
      </c>
      <c r="B123" s="109" t="s">
        <v>227</v>
      </c>
      <c r="C123" s="109">
        <v>5</v>
      </c>
      <c r="D123" s="109">
        <v>0</v>
      </c>
      <c r="E123" s="60">
        <v>0</v>
      </c>
      <c r="F123" s="109">
        <v>0</v>
      </c>
    </row>
    <row r="124" spans="1:6">
      <c r="A124" s="109" t="s">
        <v>79</v>
      </c>
      <c r="B124" s="109" t="s">
        <v>218</v>
      </c>
      <c r="C124" s="109">
        <v>8</v>
      </c>
      <c r="D124" s="109">
        <v>0</v>
      </c>
      <c r="E124" s="60">
        <v>0</v>
      </c>
      <c r="F124" s="109">
        <v>0</v>
      </c>
    </row>
    <row r="125" spans="1:6">
      <c r="A125" s="109" t="s">
        <v>79</v>
      </c>
      <c r="B125" s="109" t="s">
        <v>234</v>
      </c>
      <c r="C125" s="109">
        <v>0</v>
      </c>
      <c r="D125" s="109">
        <v>0</v>
      </c>
      <c r="E125" s="60">
        <v>7</v>
      </c>
      <c r="F125" s="109">
        <v>4</v>
      </c>
    </row>
    <row r="126" spans="1:6">
      <c r="A126" s="109" t="s">
        <v>79</v>
      </c>
      <c r="B126" s="109" t="s">
        <v>228</v>
      </c>
      <c r="C126" s="109">
        <v>8</v>
      </c>
      <c r="D126" s="109">
        <v>8</v>
      </c>
      <c r="E126" s="60">
        <v>8</v>
      </c>
      <c r="F126" s="109">
        <v>2</v>
      </c>
    </row>
    <row r="127" spans="1:6">
      <c r="A127" s="109" t="s">
        <v>79</v>
      </c>
      <c r="B127" s="109" t="s">
        <v>219</v>
      </c>
      <c r="C127" s="109">
        <v>0</v>
      </c>
      <c r="D127" s="109">
        <v>0</v>
      </c>
      <c r="E127" s="60">
        <v>2</v>
      </c>
      <c r="F127" s="109">
        <v>0</v>
      </c>
    </row>
    <row r="128" spans="1:6">
      <c r="A128" s="109" t="s">
        <v>79</v>
      </c>
      <c r="B128" s="109" t="s">
        <v>220</v>
      </c>
      <c r="C128" s="109">
        <v>3</v>
      </c>
      <c r="D128" s="109">
        <v>0</v>
      </c>
      <c r="E128" s="60">
        <v>3</v>
      </c>
      <c r="F128" s="109">
        <v>0</v>
      </c>
    </row>
    <row r="129" spans="1:6">
      <c r="A129" s="109" t="s">
        <v>79</v>
      </c>
      <c r="B129" s="109" t="s">
        <v>223</v>
      </c>
      <c r="C129" s="109">
        <v>10</v>
      </c>
      <c r="D129" s="109">
        <v>0</v>
      </c>
      <c r="E129" s="60">
        <v>0</v>
      </c>
      <c r="F129" s="109">
        <v>0</v>
      </c>
    </row>
    <row r="130" spans="1:6">
      <c r="A130" s="109" t="s">
        <v>79</v>
      </c>
      <c r="B130" s="109" t="s">
        <v>225</v>
      </c>
      <c r="C130" s="109">
        <v>6</v>
      </c>
      <c r="D130" s="109">
        <v>7</v>
      </c>
      <c r="E130" s="60">
        <v>0</v>
      </c>
      <c r="F130" s="109">
        <v>2</v>
      </c>
    </row>
    <row r="131" spans="1:6">
      <c r="A131" s="109" t="s">
        <v>79</v>
      </c>
      <c r="B131" s="109" t="s">
        <v>221</v>
      </c>
      <c r="C131" s="109">
        <v>7</v>
      </c>
      <c r="D131" s="109">
        <v>5</v>
      </c>
      <c r="E131" s="60">
        <v>0</v>
      </c>
      <c r="F131" s="109">
        <v>0</v>
      </c>
    </row>
    <row r="132" spans="1:6">
      <c r="A132" s="109" t="s">
        <v>79</v>
      </c>
      <c r="B132" s="109" t="s">
        <v>230</v>
      </c>
      <c r="C132" s="109">
        <v>0</v>
      </c>
      <c r="D132" s="109">
        <v>0</v>
      </c>
      <c r="E132" s="60">
        <v>0</v>
      </c>
      <c r="F132" s="109">
        <v>0</v>
      </c>
    </row>
    <row r="133" spans="1:6">
      <c r="A133" s="109" t="s">
        <v>79</v>
      </c>
      <c r="B133" s="109" t="s">
        <v>222</v>
      </c>
      <c r="C133" s="109">
        <v>8</v>
      </c>
      <c r="D133" s="109">
        <v>0</v>
      </c>
      <c r="E133" s="60">
        <v>1</v>
      </c>
      <c r="F133" s="109">
        <v>0</v>
      </c>
    </row>
    <row r="134" spans="1:6">
      <c r="A134" s="109" t="s">
        <v>79</v>
      </c>
      <c r="B134" s="109" t="s">
        <v>235</v>
      </c>
      <c r="C134" s="109">
        <v>0</v>
      </c>
      <c r="D134" s="109">
        <v>0</v>
      </c>
      <c r="E134" s="60">
        <v>0</v>
      </c>
      <c r="F134" s="109">
        <v>3</v>
      </c>
    </row>
    <row r="135" spans="1:6">
      <c r="A135" s="109" t="s">
        <v>79</v>
      </c>
      <c r="B135" s="109" t="s">
        <v>313</v>
      </c>
      <c r="C135" s="109">
        <v>0</v>
      </c>
      <c r="D135" s="109">
        <v>0</v>
      </c>
      <c r="E135" s="60">
        <v>0</v>
      </c>
      <c r="F135" s="109">
        <v>0</v>
      </c>
    </row>
    <row r="136" spans="1:6">
      <c r="A136" s="109" t="s">
        <v>79</v>
      </c>
      <c r="B136" s="109" t="s">
        <v>224</v>
      </c>
      <c r="C136" s="109">
        <v>0</v>
      </c>
      <c r="D136" s="109">
        <v>0</v>
      </c>
      <c r="E136" s="110">
        <v>0</v>
      </c>
      <c r="F136" s="109">
        <v>0</v>
      </c>
    </row>
    <row r="137" spans="1:6">
      <c r="A137" s="109" t="s">
        <v>79</v>
      </c>
      <c r="B137" s="109" t="s">
        <v>233</v>
      </c>
      <c r="C137" s="109">
        <v>0</v>
      </c>
      <c r="D137" s="109">
        <v>0</v>
      </c>
      <c r="E137" s="60">
        <v>0</v>
      </c>
      <c r="F137" s="109">
        <v>0</v>
      </c>
    </row>
    <row r="138" spans="1:6">
      <c r="A138" s="109" t="s">
        <v>79</v>
      </c>
      <c r="B138" s="109" t="s">
        <v>231</v>
      </c>
      <c r="C138" s="109">
        <v>10</v>
      </c>
      <c r="D138" s="109">
        <v>10</v>
      </c>
      <c r="E138" s="60">
        <v>0</v>
      </c>
      <c r="F138" s="109">
        <v>0</v>
      </c>
    </row>
    <row r="139" spans="1:6">
      <c r="A139" s="109" t="s">
        <v>311</v>
      </c>
      <c r="B139" s="109" t="s">
        <v>256</v>
      </c>
      <c r="C139" s="109">
        <v>4</v>
      </c>
      <c r="D139" s="109">
        <v>6</v>
      </c>
      <c r="E139" s="60">
        <v>5</v>
      </c>
      <c r="F139" s="109">
        <v>3</v>
      </c>
    </row>
    <row r="140" spans="1:6">
      <c r="A140" s="109" t="s">
        <v>311</v>
      </c>
      <c r="B140" s="109" t="s">
        <v>262</v>
      </c>
      <c r="C140" s="109">
        <v>0</v>
      </c>
      <c r="D140" s="109">
        <v>0</v>
      </c>
      <c r="E140" s="111">
        <v>8</v>
      </c>
      <c r="F140" s="109">
        <v>0</v>
      </c>
    </row>
    <row r="141" spans="1:6">
      <c r="A141" s="109" t="s">
        <v>311</v>
      </c>
      <c r="B141" s="109" t="s">
        <v>264</v>
      </c>
      <c r="C141" s="109">
        <v>1</v>
      </c>
      <c r="D141" s="109">
        <v>0</v>
      </c>
      <c r="E141" s="60">
        <v>4</v>
      </c>
      <c r="F141" s="109">
        <v>0</v>
      </c>
    </row>
    <row r="142" spans="1:6">
      <c r="A142" s="109" t="s">
        <v>311</v>
      </c>
      <c r="B142" s="109" t="s">
        <v>258</v>
      </c>
      <c r="C142" s="109">
        <v>3</v>
      </c>
      <c r="D142" s="109">
        <v>0</v>
      </c>
      <c r="E142" s="60">
        <v>7</v>
      </c>
      <c r="F142" s="109">
        <v>4</v>
      </c>
    </row>
    <row r="143" spans="1:6">
      <c r="A143" s="109" t="s">
        <v>311</v>
      </c>
      <c r="B143" s="109" t="s">
        <v>257</v>
      </c>
      <c r="C143" s="109">
        <v>3</v>
      </c>
      <c r="D143" s="109">
        <v>7</v>
      </c>
      <c r="E143" s="60">
        <v>0</v>
      </c>
      <c r="F143" s="109">
        <v>3</v>
      </c>
    </row>
    <row r="144" spans="1:6">
      <c r="A144" s="109" t="s">
        <v>311</v>
      </c>
      <c r="B144" s="109" t="s">
        <v>259</v>
      </c>
      <c r="C144" s="109">
        <v>0</v>
      </c>
      <c r="D144" s="109">
        <v>6</v>
      </c>
      <c r="E144" s="60">
        <v>0</v>
      </c>
      <c r="F144" s="109">
        <v>0</v>
      </c>
    </row>
    <row r="145" spans="1:6">
      <c r="A145" s="109" t="s">
        <v>311</v>
      </c>
      <c r="B145" s="109" t="s">
        <v>263</v>
      </c>
      <c r="C145" s="109">
        <v>0</v>
      </c>
      <c r="D145" s="109">
        <v>0</v>
      </c>
      <c r="E145" s="60">
        <v>0</v>
      </c>
      <c r="F145" s="109">
        <v>0</v>
      </c>
    </row>
    <row r="146" spans="1:6">
      <c r="A146" s="109" t="s">
        <v>311</v>
      </c>
      <c r="B146" s="109" t="s">
        <v>265</v>
      </c>
      <c r="C146" s="109">
        <v>0</v>
      </c>
      <c r="D146" s="109">
        <v>6</v>
      </c>
      <c r="E146" s="60">
        <v>5</v>
      </c>
      <c r="F146" s="109">
        <v>0</v>
      </c>
    </row>
    <row r="147" spans="1:6">
      <c r="A147" s="109" t="s">
        <v>311</v>
      </c>
      <c r="B147" s="109" t="s">
        <v>261</v>
      </c>
      <c r="C147" s="109">
        <v>0</v>
      </c>
      <c r="D147" s="109">
        <v>5</v>
      </c>
      <c r="E147" s="60">
        <v>4</v>
      </c>
      <c r="F147" s="109">
        <v>0</v>
      </c>
    </row>
    <row r="148" spans="1:6">
      <c r="A148" s="109" t="s">
        <v>311</v>
      </c>
      <c r="B148" s="109" t="s">
        <v>260</v>
      </c>
      <c r="C148" s="109">
        <v>1</v>
      </c>
      <c r="D148" s="109">
        <v>0</v>
      </c>
      <c r="E148" s="60">
        <v>0</v>
      </c>
      <c r="F148" s="109">
        <v>2</v>
      </c>
    </row>
    <row r="149" spans="1:6">
      <c r="A149" s="109" t="s">
        <v>81</v>
      </c>
      <c r="B149" s="109" t="s">
        <v>274</v>
      </c>
      <c r="C149" s="109">
        <v>8</v>
      </c>
      <c r="D149" s="112">
        <v>8</v>
      </c>
      <c r="E149" s="60">
        <v>11</v>
      </c>
      <c r="F149" s="109">
        <v>5</v>
      </c>
    </row>
    <row r="150" spans="1:6">
      <c r="A150" s="109" t="s">
        <v>81</v>
      </c>
      <c r="B150" s="109" t="s">
        <v>283</v>
      </c>
      <c r="C150" s="109">
        <v>0</v>
      </c>
      <c r="D150" s="113">
        <v>0</v>
      </c>
      <c r="E150" s="60">
        <v>0</v>
      </c>
      <c r="F150" s="109">
        <v>0</v>
      </c>
    </row>
    <row r="151" spans="1:6">
      <c r="A151" s="109" t="s">
        <v>81</v>
      </c>
      <c r="B151" s="109" t="s">
        <v>276</v>
      </c>
      <c r="C151" s="109">
        <v>5</v>
      </c>
      <c r="D151" s="109">
        <v>0</v>
      </c>
      <c r="E151" s="60">
        <v>0</v>
      </c>
      <c r="F151" s="109">
        <v>0</v>
      </c>
    </row>
    <row r="152" spans="1:6">
      <c r="A152" s="109" t="s">
        <v>81</v>
      </c>
      <c r="B152" s="109" t="s">
        <v>268</v>
      </c>
      <c r="C152" s="109">
        <v>5</v>
      </c>
      <c r="D152" s="109">
        <v>6</v>
      </c>
      <c r="E152" s="60">
        <v>9</v>
      </c>
      <c r="F152" s="109">
        <v>4</v>
      </c>
    </row>
    <row r="153" spans="1:6">
      <c r="A153" s="109" t="s">
        <v>81</v>
      </c>
      <c r="B153" s="109" t="s">
        <v>271</v>
      </c>
      <c r="C153" s="109">
        <v>9</v>
      </c>
      <c r="D153" s="109">
        <v>12</v>
      </c>
      <c r="E153" s="60">
        <v>7</v>
      </c>
      <c r="F153" s="109">
        <v>2</v>
      </c>
    </row>
    <row r="154" spans="1:6">
      <c r="A154" s="109" t="s">
        <v>81</v>
      </c>
      <c r="B154" s="109" t="s">
        <v>281</v>
      </c>
      <c r="C154" s="109">
        <v>0</v>
      </c>
      <c r="D154" s="109">
        <v>0</v>
      </c>
      <c r="E154" s="60">
        <v>7</v>
      </c>
      <c r="F154" s="109">
        <v>0</v>
      </c>
    </row>
    <row r="155" spans="1:6">
      <c r="A155" s="109" t="s">
        <v>81</v>
      </c>
      <c r="B155" s="109" t="s">
        <v>266</v>
      </c>
      <c r="C155" s="109">
        <v>0</v>
      </c>
      <c r="D155" s="109">
        <v>4</v>
      </c>
      <c r="E155" s="60">
        <v>0</v>
      </c>
      <c r="F155" s="109">
        <v>4</v>
      </c>
    </row>
    <row r="156" spans="1:6">
      <c r="A156" s="109" t="s">
        <v>81</v>
      </c>
      <c r="B156" s="109" t="s">
        <v>279</v>
      </c>
      <c r="C156" s="109">
        <v>0</v>
      </c>
      <c r="D156" s="109">
        <v>8</v>
      </c>
      <c r="E156" s="60">
        <v>7</v>
      </c>
      <c r="F156" s="109">
        <v>0</v>
      </c>
    </row>
    <row r="157" spans="1:6">
      <c r="A157" s="109" t="s">
        <v>81</v>
      </c>
      <c r="B157" s="109" t="s">
        <v>273</v>
      </c>
      <c r="C157" s="109">
        <v>10</v>
      </c>
      <c r="D157" s="109">
        <v>0</v>
      </c>
      <c r="E157" s="60">
        <v>8</v>
      </c>
      <c r="F157" s="109">
        <v>7</v>
      </c>
    </row>
    <row r="158" spans="1:6">
      <c r="A158" s="109" t="s">
        <v>81</v>
      </c>
      <c r="B158" s="109" t="s">
        <v>269</v>
      </c>
      <c r="C158" s="109">
        <v>5</v>
      </c>
      <c r="D158" s="109">
        <v>0</v>
      </c>
      <c r="E158" s="60">
        <v>0</v>
      </c>
      <c r="F158" s="109">
        <v>0</v>
      </c>
    </row>
    <row r="159" spans="1:6">
      <c r="A159" s="109" t="s">
        <v>81</v>
      </c>
      <c r="B159" s="109" t="s">
        <v>275</v>
      </c>
      <c r="C159" s="109">
        <v>6</v>
      </c>
      <c r="D159" s="109">
        <v>8</v>
      </c>
      <c r="E159" s="60">
        <v>7</v>
      </c>
      <c r="F159" s="109">
        <v>0</v>
      </c>
    </row>
    <row r="160" spans="1:6">
      <c r="A160" s="109" t="s">
        <v>81</v>
      </c>
      <c r="B160" s="109" t="s">
        <v>282</v>
      </c>
      <c r="C160" s="109">
        <v>0</v>
      </c>
      <c r="D160" s="109">
        <v>0</v>
      </c>
      <c r="E160" s="60">
        <v>10</v>
      </c>
      <c r="F160" s="109">
        <v>7</v>
      </c>
    </row>
    <row r="161" spans="1:6">
      <c r="A161" s="109" t="s">
        <v>81</v>
      </c>
      <c r="B161" s="109" t="s">
        <v>272</v>
      </c>
      <c r="C161" s="109">
        <v>6</v>
      </c>
      <c r="D161" s="109">
        <v>10</v>
      </c>
      <c r="E161" s="60">
        <v>0</v>
      </c>
      <c r="F161" s="109">
        <v>7</v>
      </c>
    </row>
    <row r="162" spans="1:6">
      <c r="A162" s="109" t="s">
        <v>81</v>
      </c>
      <c r="B162" s="109" t="s">
        <v>267</v>
      </c>
      <c r="C162" s="109">
        <v>4</v>
      </c>
      <c r="D162" s="109">
        <v>2</v>
      </c>
      <c r="E162" s="60">
        <v>2</v>
      </c>
      <c r="F162" s="109">
        <v>2</v>
      </c>
    </row>
    <row r="163" spans="1:6">
      <c r="A163" s="109" t="s">
        <v>81</v>
      </c>
      <c r="B163" s="109" t="s">
        <v>277</v>
      </c>
      <c r="C163" s="109">
        <v>8</v>
      </c>
      <c r="D163" s="109">
        <v>0</v>
      </c>
      <c r="E163" s="60">
        <v>7</v>
      </c>
      <c r="F163" s="109">
        <v>5</v>
      </c>
    </row>
    <row r="164" spans="1:6">
      <c r="A164" s="109" t="s">
        <v>81</v>
      </c>
      <c r="B164" s="109" t="s">
        <v>270</v>
      </c>
      <c r="C164" s="109">
        <v>6</v>
      </c>
      <c r="D164" s="109">
        <v>5</v>
      </c>
      <c r="E164" s="60">
        <v>4</v>
      </c>
      <c r="F164" s="109">
        <v>0</v>
      </c>
    </row>
    <row r="165" spans="1:6">
      <c r="A165" s="109" t="s">
        <v>81</v>
      </c>
      <c r="B165" s="109" t="s">
        <v>278</v>
      </c>
      <c r="C165" s="109">
        <v>4</v>
      </c>
      <c r="D165" s="109">
        <v>4</v>
      </c>
      <c r="E165" s="60">
        <v>0</v>
      </c>
      <c r="F165" s="109">
        <v>0</v>
      </c>
    </row>
    <row r="166" spans="1:6">
      <c r="A166" s="109" t="s">
        <v>81</v>
      </c>
      <c r="B166" s="109" t="s">
        <v>280</v>
      </c>
      <c r="C166" s="109">
        <v>0</v>
      </c>
      <c r="D166" s="109">
        <v>0</v>
      </c>
      <c r="E166" s="60">
        <v>0</v>
      </c>
      <c r="F166" s="109">
        <v>0</v>
      </c>
    </row>
    <row r="167" spans="1:6">
      <c r="A167" s="109" t="s">
        <v>82</v>
      </c>
      <c r="B167" s="109" t="s">
        <v>248</v>
      </c>
      <c r="C167" s="109">
        <v>3</v>
      </c>
      <c r="D167" s="109">
        <v>2</v>
      </c>
      <c r="E167" s="60">
        <v>0</v>
      </c>
      <c r="F167" s="109">
        <v>0</v>
      </c>
    </row>
    <row r="168" spans="1:6">
      <c r="A168" s="109" t="s">
        <v>82</v>
      </c>
      <c r="B168" s="109" t="s">
        <v>245</v>
      </c>
      <c r="C168" s="109">
        <v>2</v>
      </c>
      <c r="D168" s="109">
        <v>3</v>
      </c>
      <c r="E168" s="60">
        <v>0</v>
      </c>
      <c r="F168" s="109">
        <v>0</v>
      </c>
    </row>
    <row r="169" spans="1:6">
      <c r="A169" s="109" t="s">
        <v>82</v>
      </c>
      <c r="B169" s="109" t="s">
        <v>244</v>
      </c>
      <c r="C169" s="109">
        <v>0</v>
      </c>
      <c r="D169" s="109">
        <v>0</v>
      </c>
      <c r="E169" s="60">
        <v>0</v>
      </c>
      <c r="F169" s="109">
        <v>0</v>
      </c>
    </row>
    <row r="170" spans="1:6">
      <c r="A170" s="109" t="s">
        <v>82</v>
      </c>
      <c r="B170" s="109" t="s">
        <v>246</v>
      </c>
      <c r="C170" s="109">
        <v>0</v>
      </c>
      <c r="D170" s="109">
        <v>0</v>
      </c>
      <c r="E170" s="60">
        <v>0</v>
      </c>
      <c r="F170" s="109">
        <v>0</v>
      </c>
    </row>
    <row r="171" spans="1:6">
      <c r="A171" s="109" t="s">
        <v>82</v>
      </c>
      <c r="B171" s="109" t="s">
        <v>236</v>
      </c>
      <c r="C171" s="109">
        <v>0</v>
      </c>
      <c r="D171" s="109">
        <v>0</v>
      </c>
      <c r="E171" s="60">
        <v>0</v>
      </c>
      <c r="F171" s="109">
        <v>0</v>
      </c>
    </row>
    <row r="172" spans="1:6">
      <c r="A172" s="109" t="s">
        <v>82</v>
      </c>
      <c r="B172" s="109" t="s">
        <v>255</v>
      </c>
      <c r="C172" s="109">
        <v>0</v>
      </c>
      <c r="D172" s="109">
        <v>0</v>
      </c>
      <c r="E172" s="60">
        <v>0</v>
      </c>
      <c r="F172" s="109">
        <v>1</v>
      </c>
    </row>
    <row r="173" spans="1:6">
      <c r="A173" s="109" t="s">
        <v>82</v>
      </c>
      <c r="B173" s="109" t="s">
        <v>242</v>
      </c>
      <c r="C173" s="109">
        <v>7</v>
      </c>
      <c r="D173" s="109">
        <v>0</v>
      </c>
      <c r="E173" s="60">
        <v>0</v>
      </c>
      <c r="F173" s="109">
        <v>0</v>
      </c>
    </row>
    <row r="174" spans="1:6">
      <c r="A174" s="109" t="s">
        <v>82</v>
      </c>
      <c r="B174" s="109" t="s">
        <v>249</v>
      </c>
      <c r="C174" s="109">
        <v>0</v>
      </c>
      <c r="D174" s="109">
        <v>0</v>
      </c>
      <c r="E174" s="60">
        <v>0</v>
      </c>
      <c r="F174" s="109">
        <v>0</v>
      </c>
    </row>
    <row r="175" spans="1:6">
      <c r="A175" s="109" t="s">
        <v>82</v>
      </c>
      <c r="B175" s="109" t="s">
        <v>243</v>
      </c>
      <c r="C175" s="109">
        <v>4</v>
      </c>
      <c r="D175" s="109">
        <v>0</v>
      </c>
      <c r="E175" s="60">
        <v>3</v>
      </c>
      <c r="F175" s="109">
        <v>2</v>
      </c>
    </row>
    <row r="176" spans="1:6">
      <c r="A176" s="109" t="s">
        <v>82</v>
      </c>
      <c r="B176" s="109" t="s">
        <v>239</v>
      </c>
      <c r="C176" s="109">
        <v>3</v>
      </c>
      <c r="D176" s="109">
        <v>4</v>
      </c>
      <c r="E176" s="60">
        <v>4</v>
      </c>
      <c r="F176" s="109">
        <v>0</v>
      </c>
    </row>
    <row r="177" spans="1:6">
      <c r="A177" s="109" t="s">
        <v>82</v>
      </c>
      <c r="B177" s="109" t="s">
        <v>237</v>
      </c>
      <c r="C177" s="109">
        <v>3</v>
      </c>
      <c r="D177" s="109">
        <v>3</v>
      </c>
      <c r="E177" s="60">
        <v>0</v>
      </c>
      <c r="F177" s="109">
        <v>6</v>
      </c>
    </row>
    <row r="178" spans="1:6">
      <c r="A178" s="109" t="s">
        <v>82</v>
      </c>
      <c r="B178" s="109" t="s">
        <v>251</v>
      </c>
      <c r="C178" s="109">
        <v>0</v>
      </c>
      <c r="D178" s="109">
        <v>0</v>
      </c>
      <c r="E178" s="60">
        <v>0</v>
      </c>
      <c r="F178" s="109">
        <v>6</v>
      </c>
    </row>
    <row r="179" spans="1:6">
      <c r="A179" s="109" t="s">
        <v>82</v>
      </c>
      <c r="B179" s="109" t="s">
        <v>250</v>
      </c>
      <c r="C179" s="109">
        <v>0</v>
      </c>
      <c r="D179" s="109">
        <v>0</v>
      </c>
      <c r="E179" s="60">
        <v>0</v>
      </c>
      <c r="F179" s="109">
        <v>0</v>
      </c>
    </row>
    <row r="180" spans="1:6">
      <c r="A180" s="109" t="s">
        <v>82</v>
      </c>
      <c r="B180" s="109" t="s">
        <v>254</v>
      </c>
      <c r="C180" s="109">
        <v>0</v>
      </c>
      <c r="D180" s="109">
        <v>0</v>
      </c>
      <c r="E180" s="60">
        <v>0</v>
      </c>
      <c r="F180" s="109">
        <v>0</v>
      </c>
    </row>
    <row r="181" spans="1:6">
      <c r="A181" s="109" t="s">
        <v>82</v>
      </c>
      <c r="B181" s="109" t="s">
        <v>238</v>
      </c>
      <c r="C181" s="109">
        <v>8</v>
      </c>
      <c r="D181" s="109">
        <v>6</v>
      </c>
      <c r="E181" s="60">
        <v>4</v>
      </c>
      <c r="F181" s="109">
        <v>0</v>
      </c>
    </row>
    <row r="182" spans="1:6">
      <c r="A182" s="109" t="s">
        <v>82</v>
      </c>
      <c r="B182" s="109" t="s">
        <v>253</v>
      </c>
      <c r="C182" s="109">
        <v>0</v>
      </c>
      <c r="D182" s="109">
        <v>0</v>
      </c>
      <c r="E182" s="60">
        <v>0</v>
      </c>
      <c r="F182" s="109">
        <v>0</v>
      </c>
    </row>
    <row r="183" spans="1:6">
      <c r="A183" s="109" t="s">
        <v>82</v>
      </c>
      <c r="B183" s="109" t="s">
        <v>252</v>
      </c>
      <c r="C183" s="109">
        <v>7</v>
      </c>
      <c r="D183" s="109">
        <v>3</v>
      </c>
      <c r="E183" s="60">
        <v>0</v>
      </c>
      <c r="F183" s="109">
        <v>0</v>
      </c>
    </row>
    <row r="184" spans="1:6">
      <c r="A184" s="109" t="s">
        <v>82</v>
      </c>
      <c r="B184" s="109" t="s">
        <v>240</v>
      </c>
      <c r="C184" s="109">
        <v>6</v>
      </c>
      <c r="D184" s="109">
        <v>1</v>
      </c>
      <c r="E184" s="60">
        <v>7</v>
      </c>
      <c r="F184" s="109">
        <v>5</v>
      </c>
    </row>
    <row r="185" spans="1:6">
      <c r="A185" s="109" t="s">
        <v>82</v>
      </c>
      <c r="B185" s="109" t="s">
        <v>241</v>
      </c>
      <c r="C185" s="109">
        <v>4</v>
      </c>
      <c r="D185" s="109">
        <v>0</v>
      </c>
      <c r="E185" s="60">
        <v>0</v>
      </c>
      <c r="F185" s="109">
        <v>0</v>
      </c>
    </row>
    <row r="186" spans="1:6">
      <c r="A186" s="109" t="s">
        <v>82</v>
      </c>
      <c r="B186" s="109" t="s">
        <v>247</v>
      </c>
      <c r="C186" s="109">
        <v>1</v>
      </c>
      <c r="D186" s="109">
        <v>0</v>
      </c>
      <c r="E186" s="60">
        <v>0</v>
      </c>
      <c r="F186" s="109">
        <v>0</v>
      </c>
    </row>
    <row r="187" spans="1:6">
      <c r="A187" s="114"/>
      <c r="B187" s="114"/>
      <c r="C187" s="114"/>
      <c r="D187" s="114"/>
      <c r="E187" s="115"/>
      <c r="F187" s="114"/>
    </row>
    <row r="188" spans="1:6">
      <c r="B188" s="109"/>
      <c r="C188" s="109" t="s">
        <v>51</v>
      </c>
      <c r="D188" s="109" t="s">
        <v>58</v>
      </c>
      <c r="E188" s="60" t="s">
        <v>69</v>
      </c>
      <c r="F188" s="109" t="s">
        <v>83</v>
      </c>
    </row>
    <row r="189" spans="1:6">
      <c r="B189" s="109" t="s">
        <v>323</v>
      </c>
      <c r="C189" s="109">
        <f>COUNTIF(C2:C186,"&gt;=5")</f>
        <v>68</v>
      </c>
      <c r="D189" s="109">
        <f t="shared" ref="D189:F189" si="0">COUNTIF(D2:D186,"&gt;=5")</f>
        <v>69</v>
      </c>
      <c r="E189" s="109">
        <f t="shared" si="0"/>
        <v>49</v>
      </c>
      <c r="F189" s="109">
        <f t="shared" si="0"/>
        <v>18</v>
      </c>
    </row>
    <row r="190" spans="1:6">
      <c r="B190" s="109" t="s">
        <v>324</v>
      </c>
      <c r="C190" s="109">
        <f>181-(C189+C191)</f>
        <v>31</v>
      </c>
      <c r="D190" s="109">
        <f t="shared" ref="D190:F190" si="1">181-(D189+D191)</f>
        <v>23</v>
      </c>
      <c r="E190" s="109">
        <f t="shared" si="1"/>
        <v>25</v>
      </c>
      <c r="F190" s="109">
        <f t="shared" si="1"/>
        <v>20</v>
      </c>
    </row>
    <row r="191" spans="1:6">
      <c r="B191" s="109" t="s">
        <v>325</v>
      </c>
      <c r="C191" s="109">
        <f>COUNTIF(C2:C186,"&lt;3")-5</f>
        <v>82</v>
      </c>
      <c r="D191" s="109">
        <f t="shared" ref="D191:F191" si="2">COUNTIF(D2:D186,"&lt;3")-5</f>
        <v>89</v>
      </c>
      <c r="E191" s="109">
        <f t="shared" si="2"/>
        <v>107</v>
      </c>
      <c r="F191" s="109">
        <f t="shared" si="2"/>
        <v>143</v>
      </c>
    </row>
  </sheetData>
  <sortState ref="G167:H185">
    <sortCondition ref="G167:G185"/>
  </sortState>
  <conditionalFormatting sqref="C3:F189">
    <cfRule type="cellIs" dxfId="53" priority="25" operator="lessThan">
      <formula>4</formula>
    </cfRule>
    <cfRule type="cellIs" dxfId="52" priority="26" operator="between">
      <formula>4</formula>
      <formula>5</formula>
    </cfRule>
    <cfRule type="cellIs" dxfId="51" priority="27" operator="greaterThanOrEqual">
      <formula>6</formula>
    </cfRule>
  </conditionalFormatting>
  <conditionalFormatting sqref="D3:D149 D152:D189">
    <cfRule type="cellIs" dxfId="50" priority="16" operator="between">
      <formula>0</formula>
      <formula>3</formula>
    </cfRule>
    <cfRule type="cellIs" dxfId="49" priority="17" operator="between">
      <formula>4</formula>
      <formula>5</formula>
    </cfRule>
    <cfRule type="cellIs" dxfId="48" priority="18" operator="greaterThanOrEqual">
      <formula>6</formula>
    </cfRule>
  </conditionalFormatting>
  <conditionalFormatting sqref="C2:F188">
    <cfRule type="cellIs" dxfId="47" priority="7" operator="lessThan">
      <formula>4</formula>
    </cfRule>
    <cfRule type="cellIs" dxfId="46" priority="8" operator="between">
      <formula>4</formula>
      <formula>5</formula>
    </cfRule>
    <cfRule type="cellIs" dxfId="45" priority="9" operator="greaterThanOrEqual">
      <formula>6</formula>
    </cfRule>
  </conditionalFormatting>
  <conditionalFormatting sqref="D2:D148 D151:D188">
    <cfRule type="cellIs" dxfId="44" priority="4" operator="between">
      <formula>0</formula>
      <formula>3</formula>
    </cfRule>
    <cfRule type="cellIs" dxfId="43" priority="5" operator="between">
      <formula>4</formula>
      <formula>5</formula>
    </cfRule>
    <cfRule type="cellIs" dxfId="42" priority="6" operator="greaterThanOrEqual">
      <formula>6</formula>
    </cfRule>
  </conditionalFormatting>
  <conditionalFormatting sqref="C2:F187">
    <cfRule type="cellIs" dxfId="41" priority="1" operator="lessThan">
      <formula>3</formula>
    </cfRule>
    <cfRule type="cellIs" dxfId="40" priority="2" operator="between">
      <formula>3</formula>
      <formula>4</formula>
    </cfRule>
    <cfRule type="cellIs" dxfId="39" priority="3" operator="greaterThanOrEqual">
      <formula>5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H22" sqref="H22"/>
    </sheetView>
  </sheetViews>
  <sheetFormatPr defaultRowHeight="15"/>
  <cols>
    <col min="1" max="1" width="12.28515625" style="19" customWidth="1"/>
    <col min="2" max="2" width="25.42578125" style="19" customWidth="1"/>
    <col min="3" max="3" width="12.85546875" style="19" customWidth="1"/>
    <col min="4" max="16384" width="9.140625" style="19"/>
  </cols>
  <sheetData>
    <row r="1" spans="1:3">
      <c r="A1" s="19" t="s">
        <v>366</v>
      </c>
    </row>
    <row r="2" spans="1:3" s="7" customFormat="1" ht="30">
      <c r="A2" s="35" t="s">
        <v>62</v>
      </c>
      <c r="B2" s="35" t="s">
        <v>359</v>
      </c>
      <c r="C2" s="35" t="s">
        <v>358</v>
      </c>
    </row>
    <row r="3" spans="1:3">
      <c r="A3" s="60" t="s">
        <v>363</v>
      </c>
      <c r="B3" s="60" t="s">
        <v>353</v>
      </c>
      <c r="C3" s="61">
        <v>2.285933006214548</v>
      </c>
    </row>
    <row r="4" spans="1:3">
      <c r="A4" s="60" t="s">
        <v>364</v>
      </c>
      <c r="B4" s="60" t="s">
        <v>354</v>
      </c>
      <c r="C4" s="61">
        <v>2.2144264052866514</v>
      </c>
    </row>
    <row r="5" spans="1:3">
      <c r="A5" s="60" t="s">
        <v>364</v>
      </c>
      <c r="B5" s="60" t="s">
        <v>357</v>
      </c>
      <c r="C5" s="61">
        <v>1.0547966879383999</v>
      </c>
    </row>
    <row r="6" spans="1:3">
      <c r="A6" s="60" t="s">
        <v>360</v>
      </c>
      <c r="B6" s="60" t="s">
        <v>351</v>
      </c>
      <c r="C6" s="61">
        <v>9.4035950667293573</v>
      </c>
    </row>
    <row r="7" spans="1:3">
      <c r="A7" s="60" t="s">
        <v>362</v>
      </c>
      <c r="B7" s="60" t="s">
        <v>352</v>
      </c>
      <c r="C7" s="61">
        <v>2.3844460748349228</v>
      </c>
    </row>
    <row r="8" spans="1:3">
      <c r="A8" s="60" t="s">
        <v>361</v>
      </c>
      <c r="B8" s="60" t="s">
        <v>285</v>
      </c>
      <c r="C8" s="61">
        <v>3.6458095975937654</v>
      </c>
    </row>
    <row r="9" spans="1:3">
      <c r="A9" s="60" t="s">
        <v>361</v>
      </c>
      <c r="B9" s="60" t="s">
        <v>299</v>
      </c>
      <c r="C9" s="61">
        <v>3.2460945425035508</v>
      </c>
    </row>
    <row r="10" spans="1:3">
      <c r="A10" s="60" t="s">
        <v>361</v>
      </c>
      <c r="B10" s="60" t="s">
        <v>355</v>
      </c>
      <c r="C10" s="61">
        <v>1.3643410852713178</v>
      </c>
    </row>
    <row r="11" spans="1:3">
      <c r="A11" s="60" t="s">
        <v>361</v>
      </c>
      <c r="B11" s="60" t="s">
        <v>295</v>
      </c>
      <c r="C11" s="61">
        <v>1.2490632025980515</v>
      </c>
    </row>
    <row r="12" spans="1:3">
      <c r="A12" s="60" t="s">
        <v>365</v>
      </c>
      <c r="B12" s="60" t="s">
        <v>356</v>
      </c>
      <c r="C12" s="61">
        <v>1.2142406139200543</v>
      </c>
    </row>
  </sheetData>
  <sortState ref="A3:C12">
    <sortCondition ref="A3:A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0"/>
  <sheetViews>
    <sheetView workbookViewId="0">
      <selection activeCell="K20" sqref="K20"/>
    </sheetView>
  </sheetViews>
  <sheetFormatPr defaultRowHeight="15"/>
  <cols>
    <col min="1" max="1" width="16.42578125" customWidth="1"/>
  </cols>
  <sheetData>
    <row r="2" spans="1:12" ht="30">
      <c r="A2" t="s">
        <v>62</v>
      </c>
      <c r="B2" s="27" t="s">
        <v>341</v>
      </c>
      <c r="C2" s="27" t="s">
        <v>342</v>
      </c>
      <c r="D2" s="27" t="s">
        <v>343</v>
      </c>
      <c r="E2" s="27" t="s">
        <v>344</v>
      </c>
      <c r="F2" s="27" t="s">
        <v>345</v>
      </c>
      <c r="J2" t="s">
        <v>348</v>
      </c>
      <c r="K2" t="s">
        <v>346</v>
      </c>
      <c r="L2" t="s">
        <v>347</v>
      </c>
    </row>
    <row r="3" spans="1:12">
      <c r="A3" t="s">
        <v>26</v>
      </c>
      <c r="B3" s="33">
        <v>0.20036526587969869</v>
      </c>
      <c r="C3" s="33">
        <v>0.48613657707186564</v>
      </c>
      <c r="D3" s="33">
        <v>0</v>
      </c>
      <c r="E3" s="33">
        <v>0.20036526587969869</v>
      </c>
      <c r="F3" s="33">
        <v>0.90164369645864406</v>
      </c>
      <c r="I3">
        <v>2010</v>
      </c>
      <c r="J3">
        <v>0.13300000000000001</v>
      </c>
      <c r="K3">
        <v>0.72199999999999998</v>
      </c>
      <c r="L3">
        <v>0</v>
      </c>
    </row>
    <row r="4" spans="1:12">
      <c r="A4" t="s">
        <v>29</v>
      </c>
      <c r="B4" s="33">
        <v>0</v>
      </c>
      <c r="C4" s="33">
        <v>0.80816420716960113</v>
      </c>
      <c r="D4" s="33">
        <v>9.3660539550270192E-2</v>
      </c>
      <c r="E4" s="33">
        <v>0.28098161865081056</v>
      </c>
      <c r="F4" s="33">
        <v>0.29982978234927771</v>
      </c>
      <c r="I4">
        <v>2011</v>
      </c>
      <c r="J4">
        <v>0.155</v>
      </c>
      <c r="K4">
        <v>0.80800000000000005</v>
      </c>
      <c r="L4">
        <v>0</v>
      </c>
    </row>
    <row r="5" spans="1:12">
      <c r="A5" t="s">
        <v>24</v>
      </c>
      <c r="B5" s="33">
        <v>0.1969236586052685</v>
      </c>
      <c r="C5" s="33">
        <v>0.19193339045347807</v>
      </c>
      <c r="D5" s="33">
        <v>0.18614971649398177</v>
      </c>
      <c r="E5" s="33">
        <v>0.18058625521894278</v>
      </c>
      <c r="F5" s="33">
        <v>8.8090126770501431E-2</v>
      </c>
      <c r="I5">
        <v>2012</v>
      </c>
      <c r="J5">
        <v>8.3000000000000004E-2</v>
      </c>
      <c r="K5">
        <v>0.38200000000000001</v>
      </c>
      <c r="L5">
        <v>0</v>
      </c>
    </row>
    <row r="6" spans="1:12">
      <c r="A6" t="s">
        <v>25</v>
      </c>
      <c r="B6" s="33">
        <v>0.14181725768536083</v>
      </c>
      <c r="C6" s="33">
        <v>8.0775183278890855E-2</v>
      </c>
      <c r="D6" s="33">
        <v>2.6925061092963616E-2</v>
      </c>
      <c r="E6" s="33">
        <v>0.21540048874370893</v>
      </c>
      <c r="F6" s="33">
        <v>8.0775183278890855E-2</v>
      </c>
      <c r="I6">
        <v>2013</v>
      </c>
      <c r="J6">
        <v>0.16700000000000001</v>
      </c>
      <c r="K6">
        <v>0.28100000000000003</v>
      </c>
      <c r="L6">
        <v>0</v>
      </c>
    </row>
    <row r="7" spans="1:12">
      <c r="A7" t="s">
        <v>32</v>
      </c>
      <c r="B7" s="33">
        <v>0.28895783743954462</v>
      </c>
      <c r="C7" s="33">
        <v>0.28163531914185636</v>
      </c>
      <c r="D7" s="33">
        <v>7.0408829785464089E-2</v>
      </c>
      <c r="E7" s="33">
        <v>0</v>
      </c>
      <c r="F7" s="33">
        <v>6.7606484052430874E-2</v>
      </c>
      <c r="I7">
        <v>2014</v>
      </c>
      <c r="J7">
        <v>0.105</v>
      </c>
      <c r="K7">
        <v>0.90200000000000002</v>
      </c>
      <c r="L7">
        <v>0</v>
      </c>
    </row>
    <row r="8" spans="1:12">
      <c r="A8" t="s">
        <v>28</v>
      </c>
      <c r="B8" s="33">
        <v>0</v>
      </c>
      <c r="C8" s="33">
        <v>0</v>
      </c>
      <c r="D8" s="33">
        <v>0</v>
      </c>
      <c r="E8" s="33">
        <v>0.23807040297948567</v>
      </c>
      <c r="F8" s="33">
        <v>3.4010057568497953E-2</v>
      </c>
    </row>
    <row r="9" spans="1:12">
      <c r="A9" t="s">
        <v>30</v>
      </c>
      <c r="B9" s="33">
        <v>5.5410994427870397E-2</v>
      </c>
      <c r="C9" s="33">
        <v>0</v>
      </c>
      <c r="D9" s="33">
        <v>0.15988437162244265</v>
      </c>
      <c r="E9" s="33">
        <v>0.26647395270407109</v>
      </c>
      <c r="F9" s="33">
        <v>0</v>
      </c>
    </row>
    <row r="10" spans="1:12">
      <c r="A10" t="s">
        <v>33</v>
      </c>
      <c r="B10" s="33">
        <v>0.22405373704829365</v>
      </c>
      <c r="C10" s="33">
        <v>0</v>
      </c>
      <c r="D10" s="33">
        <v>0.38162799230419897</v>
      </c>
      <c r="E10" s="33">
        <v>0.16355485384465671</v>
      </c>
      <c r="F10" s="33">
        <v>0</v>
      </c>
    </row>
    <row r="11" spans="1:12">
      <c r="A11" t="s">
        <v>31</v>
      </c>
      <c r="B11" s="33">
        <v>0.72239511545318735</v>
      </c>
      <c r="C11" s="33">
        <v>0.14081776129691759</v>
      </c>
      <c r="D11" s="33">
        <v>0.14081776129691759</v>
      </c>
      <c r="E11" s="33">
        <v>0.14081776129691759</v>
      </c>
      <c r="F11" s="33">
        <v>0</v>
      </c>
    </row>
    <row r="12" spans="1:12">
      <c r="A12" t="s">
        <v>27</v>
      </c>
      <c r="B12" s="33">
        <v>8.6196666889820264E-2</v>
      </c>
      <c r="C12" s="33">
        <v>0</v>
      </c>
      <c r="D12" s="33">
        <v>0</v>
      </c>
      <c r="E12" s="33">
        <v>0</v>
      </c>
      <c r="F12" s="33">
        <v>0</v>
      </c>
    </row>
    <row r="13" spans="1:12">
      <c r="A13" t="s">
        <v>34</v>
      </c>
      <c r="B13" s="33">
        <v>0.1326374424889151</v>
      </c>
      <c r="C13" s="33">
        <v>0.15492349301599478</v>
      </c>
      <c r="D13" s="33">
        <v>8.3464434693171038E-2</v>
      </c>
      <c r="E13" s="33">
        <v>0.16665803314332794</v>
      </c>
      <c r="F13" s="33">
        <v>0.10530069103120908</v>
      </c>
    </row>
    <row r="16" spans="1:12">
      <c r="C16" t="s">
        <v>349</v>
      </c>
      <c r="D16" t="s">
        <v>350</v>
      </c>
    </row>
    <row r="17" spans="2:4">
      <c r="B17">
        <v>2000</v>
      </c>
      <c r="C17">
        <v>53</v>
      </c>
      <c r="D17">
        <v>5</v>
      </c>
    </row>
    <row r="18" spans="2:4">
      <c r="B18">
        <v>2005</v>
      </c>
      <c r="C18">
        <v>17</v>
      </c>
      <c r="D18">
        <v>0</v>
      </c>
    </row>
    <row r="19" spans="2:4">
      <c r="B19">
        <v>2010</v>
      </c>
      <c r="C19">
        <v>13</v>
      </c>
      <c r="D19">
        <v>1</v>
      </c>
    </row>
    <row r="20" spans="2:4">
      <c r="B20">
        <v>2014</v>
      </c>
      <c r="C20">
        <v>10</v>
      </c>
      <c r="D20">
        <v>0</v>
      </c>
    </row>
  </sheetData>
  <sortState ref="A3:F12">
    <sortCondition descending="1" ref="F3:F1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7"/>
  <sheetViews>
    <sheetView workbookViewId="0">
      <pane xSplit="4" ySplit="3" topLeftCell="G4" activePane="bottomRight" state="frozen"/>
      <selection pane="topRight" activeCell="E1" sqref="E1"/>
      <selection pane="bottomLeft" activeCell="A4" sqref="A4"/>
      <selection pane="bottomRight" activeCell="A3" sqref="A3:W14"/>
    </sheetView>
  </sheetViews>
  <sheetFormatPr defaultRowHeight="15"/>
  <cols>
    <col min="1" max="1" width="4.7109375" style="19" customWidth="1"/>
    <col min="2" max="2" width="14.85546875" style="19" customWidth="1"/>
    <col min="3" max="3" width="12" style="19" customWidth="1"/>
    <col min="4" max="4" width="7.85546875" style="22" customWidth="1"/>
    <col min="5" max="19" width="7.85546875" style="19" customWidth="1"/>
    <col min="20" max="21" width="7.85546875" customWidth="1"/>
    <col min="22" max="16384" width="9.140625" style="19"/>
  </cols>
  <sheetData>
    <row r="1" spans="1:23">
      <c r="V1" s="68"/>
    </row>
    <row r="2" spans="1:23">
      <c r="A2" s="19" t="s">
        <v>389</v>
      </c>
      <c r="V2" s="68"/>
    </row>
    <row r="3" spans="1:23" s="24" customFormat="1" ht="60">
      <c r="A3" s="90"/>
      <c r="B3" s="90" t="s">
        <v>62</v>
      </c>
      <c r="C3" s="90" t="s">
        <v>16</v>
      </c>
      <c r="D3" s="90" t="s">
        <v>35</v>
      </c>
      <c r="E3" s="90" t="s">
        <v>48</v>
      </c>
      <c r="F3" s="90" t="s">
        <v>36</v>
      </c>
      <c r="G3" s="90" t="s">
        <v>37</v>
      </c>
      <c r="H3" s="90" t="s">
        <v>11</v>
      </c>
      <c r="I3" s="90" t="s">
        <v>38</v>
      </c>
      <c r="J3" s="90" t="s">
        <v>39</v>
      </c>
      <c r="K3" s="90" t="s">
        <v>42</v>
      </c>
      <c r="L3" s="90" t="s">
        <v>41</v>
      </c>
      <c r="M3" s="90" t="s">
        <v>40</v>
      </c>
      <c r="N3" s="90" t="s">
        <v>44</v>
      </c>
      <c r="O3" s="90" t="s">
        <v>43</v>
      </c>
      <c r="P3" s="90" t="s">
        <v>49</v>
      </c>
      <c r="Q3" s="90" t="s">
        <v>45</v>
      </c>
      <c r="R3" s="90" t="s">
        <v>46</v>
      </c>
      <c r="S3" s="90" t="s">
        <v>47</v>
      </c>
      <c r="T3" s="101" t="s">
        <v>320</v>
      </c>
      <c r="U3" s="101" t="s">
        <v>326</v>
      </c>
      <c r="V3" s="87" t="s">
        <v>374</v>
      </c>
      <c r="W3" s="90" t="s">
        <v>375</v>
      </c>
    </row>
    <row r="4" spans="1:23">
      <c r="A4" s="60">
        <v>1</v>
      </c>
      <c r="B4" s="60" t="s">
        <v>24</v>
      </c>
      <c r="C4" s="102">
        <v>638790.30845537432</v>
      </c>
      <c r="D4" s="142">
        <v>29</v>
      </c>
      <c r="E4" s="60">
        <v>18</v>
      </c>
      <c r="F4" s="60">
        <v>5</v>
      </c>
      <c r="G4" s="60" t="s">
        <v>71</v>
      </c>
      <c r="H4" s="60">
        <v>1</v>
      </c>
      <c r="I4" s="60">
        <v>14</v>
      </c>
      <c r="J4" s="60">
        <v>14</v>
      </c>
      <c r="K4" s="60">
        <v>103</v>
      </c>
      <c r="L4" s="60">
        <v>30</v>
      </c>
      <c r="M4" s="60">
        <f>SUM(K4:L4)</f>
        <v>133</v>
      </c>
      <c r="N4" s="143">
        <f t="shared" ref="N4:N14" si="0">M4/C4*10000</f>
        <v>2.0820603919555447</v>
      </c>
      <c r="O4" s="143">
        <f>D4/C4*100000</f>
        <v>4.5398309298278798</v>
      </c>
      <c r="P4" s="103">
        <f t="shared" ref="P4:P14" si="1">E4/D4</f>
        <v>0.62068965517241381</v>
      </c>
      <c r="Q4" s="103">
        <f>F4/D4</f>
        <v>0.17241379310344829</v>
      </c>
      <c r="R4" s="103" t="s">
        <v>71</v>
      </c>
      <c r="S4" s="103">
        <f>H4/D4</f>
        <v>3.4482758620689655E-2</v>
      </c>
      <c r="T4" s="104">
        <f>M4/D4</f>
        <v>4.5862068965517242</v>
      </c>
      <c r="U4" s="104">
        <f>H4/C4*100000</f>
        <v>0.15654589413199585</v>
      </c>
      <c r="V4" s="60">
        <v>7</v>
      </c>
      <c r="W4" s="60" t="s">
        <v>371</v>
      </c>
    </row>
    <row r="5" spans="1:23">
      <c r="A5" s="60">
        <v>2</v>
      </c>
      <c r="B5" s="60" t="s">
        <v>25</v>
      </c>
      <c r="C5" s="102">
        <v>2507106.2050386933</v>
      </c>
      <c r="D5" s="142">
        <v>88</v>
      </c>
      <c r="E5" s="60">
        <v>65</v>
      </c>
      <c r="F5" s="60">
        <v>3</v>
      </c>
      <c r="G5" s="60" t="s">
        <v>71</v>
      </c>
      <c r="H5" s="60">
        <v>16</v>
      </c>
      <c r="I5" s="60">
        <v>76</v>
      </c>
      <c r="J5" s="60">
        <v>34</v>
      </c>
      <c r="K5" s="60">
        <v>76</v>
      </c>
      <c r="L5" s="60">
        <v>24</v>
      </c>
      <c r="M5" s="60">
        <f t="shared" ref="M5:M14" si="2">SUM(K5:L5)</f>
        <v>100</v>
      </c>
      <c r="N5" s="143">
        <f t="shared" si="0"/>
        <v>0.39886622991488568</v>
      </c>
      <c r="O5" s="143">
        <f t="shared" ref="O5:O14" si="3">D5/C5*100000</f>
        <v>3.5100228232509942</v>
      </c>
      <c r="P5" s="103">
        <f t="shared" si="1"/>
        <v>0.73863636363636365</v>
      </c>
      <c r="Q5" s="103">
        <f t="shared" ref="Q5:Q14" si="4">F5/D5</f>
        <v>3.4090909090909088E-2</v>
      </c>
      <c r="R5" s="103" t="s">
        <v>71</v>
      </c>
      <c r="S5" s="103">
        <f t="shared" ref="S5:S14" si="5">H5/D5</f>
        <v>0.18181818181818182</v>
      </c>
      <c r="T5" s="104">
        <f t="shared" ref="T5:T14" si="6">M5/D5</f>
        <v>1.1363636363636365</v>
      </c>
      <c r="U5" s="104">
        <f t="shared" ref="U5:U14" si="7">H5/C5*100000</f>
        <v>0.63818596786381709</v>
      </c>
      <c r="V5" s="60">
        <v>5</v>
      </c>
      <c r="W5" s="60" t="s">
        <v>371</v>
      </c>
    </row>
    <row r="6" spans="1:23">
      <c r="A6" s="60">
        <v>3</v>
      </c>
      <c r="B6" s="60" t="s">
        <v>26</v>
      </c>
      <c r="C6" s="102">
        <v>671009.1085538686</v>
      </c>
      <c r="D6" s="142">
        <v>67</v>
      </c>
      <c r="E6" s="60">
        <v>45</v>
      </c>
      <c r="F6" s="60">
        <v>14</v>
      </c>
      <c r="G6" s="60" t="s">
        <v>71</v>
      </c>
      <c r="H6" s="60">
        <v>0</v>
      </c>
      <c r="I6" s="60">
        <v>53</v>
      </c>
      <c r="J6" s="60">
        <v>61</v>
      </c>
      <c r="K6" s="60">
        <v>67</v>
      </c>
      <c r="L6" s="60">
        <v>15</v>
      </c>
      <c r="M6" s="60">
        <f t="shared" si="2"/>
        <v>82</v>
      </c>
      <c r="N6" s="143">
        <f t="shared" si="0"/>
        <v>1.2220400431929015</v>
      </c>
      <c r="O6" s="143">
        <f t="shared" si="3"/>
        <v>9.9849613285273673</v>
      </c>
      <c r="P6" s="103">
        <f t="shared" si="1"/>
        <v>0.67164179104477617</v>
      </c>
      <c r="Q6" s="103">
        <f t="shared" si="4"/>
        <v>0.20895522388059701</v>
      </c>
      <c r="R6" s="103" t="s">
        <v>71</v>
      </c>
      <c r="S6" s="103">
        <f t="shared" si="5"/>
        <v>0</v>
      </c>
      <c r="T6" s="104">
        <f t="shared" si="6"/>
        <v>1.2238805970149254</v>
      </c>
      <c r="U6" s="104">
        <f t="shared" si="7"/>
        <v>0</v>
      </c>
      <c r="V6" s="60">
        <v>6</v>
      </c>
      <c r="W6" s="60" t="s">
        <v>371</v>
      </c>
    </row>
    <row r="7" spans="1:23">
      <c r="A7" s="60">
        <v>4</v>
      </c>
      <c r="B7" s="60" t="s">
        <v>27</v>
      </c>
      <c r="C7" s="102">
        <v>2663855.8996307049</v>
      </c>
      <c r="D7" s="144">
        <v>123</v>
      </c>
      <c r="E7" s="60">
        <v>62</v>
      </c>
      <c r="F7" s="60">
        <v>23</v>
      </c>
      <c r="G7" s="60" t="s">
        <v>71</v>
      </c>
      <c r="H7" s="60">
        <v>8</v>
      </c>
      <c r="I7" s="60">
        <v>39</v>
      </c>
      <c r="J7" s="60">
        <v>1</v>
      </c>
      <c r="K7" s="60">
        <v>268</v>
      </c>
      <c r="L7" s="60">
        <v>168</v>
      </c>
      <c r="M7" s="60">
        <f t="shared" si="2"/>
        <v>436</v>
      </c>
      <c r="N7" s="143">
        <f t="shared" si="0"/>
        <v>1.6367251699329664</v>
      </c>
      <c r="O7" s="143">
        <f t="shared" si="3"/>
        <v>4.617366878480615</v>
      </c>
      <c r="P7" s="103">
        <f t="shared" si="1"/>
        <v>0.50406504065040647</v>
      </c>
      <c r="Q7" s="103">
        <f t="shared" si="4"/>
        <v>0.18699186991869918</v>
      </c>
      <c r="R7" s="103" t="s">
        <v>71</v>
      </c>
      <c r="S7" s="103">
        <f t="shared" si="5"/>
        <v>6.5040650406504072E-2</v>
      </c>
      <c r="T7" s="104">
        <f t="shared" si="6"/>
        <v>3.5447154471544717</v>
      </c>
      <c r="U7" s="104">
        <f t="shared" si="7"/>
        <v>0.30031654494182869</v>
      </c>
      <c r="V7" s="60">
        <v>7</v>
      </c>
      <c r="W7" s="60" t="s">
        <v>371</v>
      </c>
    </row>
    <row r="8" spans="1:23">
      <c r="A8" s="60">
        <v>5</v>
      </c>
      <c r="B8" s="60" t="s">
        <v>28</v>
      </c>
      <c r="C8" s="102">
        <v>2118027.5690595191</v>
      </c>
      <c r="D8" s="144">
        <v>8</v>
      </c>
      <c r="E8" s="60">
        <v>5</v>
      </c>
      <c r="F8" s="60">
        <v>0</v>
      </c>
      <c r="G8" s="60" t="s">
        <v>71</v>
      </c>
      <c r="H8" s="60">
        <v>0</v>
      </c>
      <c r="I8" s="60">
        <v>3</v>
      </c>
      <c r="J8" s="60">
        <v>2</v>
      </c>
      <c r="K8" s="60">
        <v>120</v>
      </c>
      <c r="L8" s="60">
        <v>34</v>
      </c>
      <c r="M8" s="60">
        <f t="shared" si="2"/>
        <v>154</v>
      </c>
      <c r="N8" s="143">
        <f t="shared" si="0"/>
        <v>0.72709157448966333</v>
      </c>
      <c r="O8" s="143">
        <f t="shared" si="3"/>
        <v>0.37770990882579919</v>
      </c>
      <c r="P8" s="103">
        <f t="shared" si="1"/>
        <v>0.625</v>
      </c>
      <c r="Q8" s="103">
        <f t="shared" si="4"/>
        <v>0</v>
      </c>
      <c r="R8" s="103" t="s">
        <v>71</v>
      </c>
      <c r="S8" s="103">
        <f t="shared" si="5"/>
        <v>0</v>
      </c>
      <c r="T8" s="104">
        <f t="shared" si="6"/>
        <v>19.25</v>
      </c>
      <c r="U8" s="104">
        <f t="shared" si="7"/>
        <v>0</v>
      </c>
      <c r="V8" s="60">
        <v>3</v>
      </c>
      <c r="W8" s="60" t="s">
        <v>372</v>
      </c>
    </row>
    <row r="9" spans="1:23">
      <c r="A9" s="60">
        <v>6</v>
      </c>
      <c r="B9" s="60" t="s">
        <v>29</v>
      </c>
      <c r="C9" s="102">
        <v>1332327.2426370857</v>
      </c>
      <c r="D9" s="144">
        <v>82</v>
      </c>
      <c r="E9" s="60">
        <v>49</v>
      </c>
      <c r="F9" s="60">
        <v>9</v>
      </c>
      <c r="G9" s="60" t="s">
        <v>71</v>
      </c>
      <c r="H9" s="60">
        <v>7</v>
      </c>
      <c r="I9" s="60">
        <v>6</v>
      </c>
      <c r="J9" s="60">
        <v>4</v>
      </c>
      <c r="K9" s="60">
        <v>85</v>
      </c>
      <c r="L9" s="60">
        <v>49</v>
      </c>
      <c r="M9" s="60">
        <f t="shared" si="2"/>
        <v>134</v>
      </c>
      <c r="N9" s="143">
        <f t="shared" si="0"/>
        <v>1.005758913514166</v>
      </c>
      <c r="O9" s="143">
        <f t="shared" si="3"/>
        <v>6.1546440976240016</v>
      </c>
      <c r="P9" s="103">
        <f t="shared" si="1"/>
        <v>0.59756097560975607</v>
      </c>
      <c r="Q9" s="103">
        <f t="shared" si="4"/>
        <v>0.10975609756097561</v>
      </c>
      <c r="R9" s="103" t="s">
        <v>71</v>
      </c>
      <c r="S9" s="103">
        <f t="shared" si="5"/>
        <v>8.5365853658536592E-2</v>
      </c>
      <c r="T9" s="104">
        <f t="shared" si="6"/>
        <v>1.6341463414634145</v>
      </c>
      <c r="U9" s="104">
        <f t="shared" si="7"/>
        <v>0.5253964473581465</v>
      </c>
      <c r="V9" s="60">
        <v>6</v>
      </c>
      <c r="W9" s="60" t="s">
        <v>371</v>
      </c>
    </row>
    <row r="10" spans="1:23">
      <c r="A10" s="60">
        <v>7</v>
      </c>
      <c r="B10" s="60" t="s">
        <v>30</v>
      </c>
      <c r="C10" s="102">
        <v>1594990.3220041611</v>
      </c>
      <c r="D10" s="144">
        <v>176</v>
      </c>
      <c r="E10" s="60">
        <v>94</v>
      </c>
      <c r="F10" s="60">
        <v>35</v>
      </c>
      <c r="G10" s="60" t="s">
        <v>71</v>
      </c>
      <c r="H10" s="60">
        <v>8</v>
      </c>
      <c r="I10" s="60">
        <v>64</v>
      </c>
      <c r="J10" s="60">
        <v>63</v>
      </c>
      <c r="K10" s="60">
        <v>144</v>
      </c>
      <c r="L10" s="60">
        <v>59</v>
      </c>
      <c r="M10" s="60">
        <f t="shared" si="2"/>
        <v>203</v>
      </c>
      <c r="N10" s="143">
        <f t="shared" si="0"/>
        <v>1.2727349953128457</v>
      </c>
      <c r="O10" s="143">
        <f t="shared" si="3"/>
        <v>11.034549713057183</v>
      </c>
      <c r="P10" s="103">
        <f t="shared" si="1"/>
        <v>0.53409090909090906</v>
      </c>
      <c r="Q10" s="103">
        <f t="shared" si="4"/>
        <v>0.19886363636363635</v>
      </c>
      <c r="R10" s="103" t="s">
        <v>71</v>
      </c>
      <c r="S10" s="103">
        <f t="shared" si="5"/>
        <v>4.5454545454545456E-2</v>
      </c>
      <c r="T10" s="104">
        <f t="shared" si="6"/>
        <v>1.1534090909090908</v>
      </c>
      <c r="U10" s="104">
        <f t="shared" si="7"/>
        <v>0.50157044150259922</v>
      </c>
      <c r="V10" s="60">
        <v>8</v>
      </c>
      <c r="W10" s="60" t="s">
        <v>371</v>
      </c>
    </row>
    <row r="11" spans="1:23">
      <c r="A11" s="60">
        <v>8</v>
      </c>
      <c r="B11" s="60" t="s">
        <v>31</v>
      </c>
      <c r="C11" s="102">
        <v>573593.77652273222</v>
      </c>
      <c r="D11" s="144">
        <v>10</v>
      </c>
      <c r="E11" s="60">
        <v>9</v>
      </c>
      <c r="F11" s="60">
        <v>0</v>
      </c>
      <c r="G11" s="60" t="s">
        <v>71</v>
      </c>
      <c r="H11" s="60">
        <v>0</v>
      </c>
      <c r="I11" s="60">
        <v>16</v>
      </c>
      <c r="J11" s="60">
        <v>6</v>
      </c>
      <c r="K11" s="60">
        <v>14</v>
      </c>
      <c r="L11" s="60">
        <v>0</v>
      </c>
      <c r="M11" s="60">
        <f t="shared" si="2"/>
        <v>14</v>
      </c>
      <c r="N11" s="143">
        <f t="shared" si="0"/>
        <v>0.24407517258767125</v>
      </c>
      <c r="O11" s="143">
        <f t="shared" si="3"/>
        <v>1.7433940899119373</v>
      </c>
      <c r="P11" s="103">
        <f t="shared" si="1"/>
        <v>0.9</v>
      </c>
      <c r="Q11" s="103">
        <f t="shared" si="4"/>
        <v>0</v>
      </c>
      <c r="R11" s="103" t="s">
        <v>71</v>
      </c>
      <c r="S11" s="103">
        <f t="shared" si="5"/>
        <v>0</v>
      </c>
      <c r="T11" s="104">
        <f t="shared" si="6"/>
        <v>1.4</v>
      </c>
      <c r="U11" s="104">
        <f t="shared" si="7"/>
        <v>0</v>
      </c>
      <c r="V11" s="60">
        <v>1</v>
      </c>
      <c r="W11" s="60" t="s">
        <v>373</v>
      </c>
    </row>
    <row r="12" spans="1:23">
      <c r="A12" s="60">
        <v>9</v>
      </c>
      <c r="B12" s="60" t="s">
        <v>32</v>
      </c>
      <c r="C12" s="102">
        <v>1112339.4785594454</v>
      </c>
      <c r="D12" s="144">
        <v>104</v>
      </c>
      <c r="E12" s="60">
        <v>70</v>
      </c>
      <c r="F12" s="60">
        <v>15</v>
      </c>
      <c r="G12" s="60" t="s">
        <v>71</v>
      </c>
      <c r="H12" s="60">
        <v>11</v>
      </c>
      <c r="I12" s="60">
        <v>152</v>
      </c>
      <c r="J12" s="60">
        <v>58</v>
      </c>
      <c r="K12" s="60">
        <v>88</v>
      </c>
      <c r="L12" s="60">
        <v>17</v>
      </c>
      <c r="M12" s="60">
        <f t="shared" si="2"/>
        <v>105</v>
      </c>
      <c r="N12" s="143">
        <f t="shared" si="0"/>
        <v>0.94395642718697781</v>
      </c>
      <c r="O12" s="143">
        <f t="shared" si="3"/>
        <v>9.3496636597567324</v>
      </c>
      <c r="P12" s="103">
        <f t="shared" si="1"/>
        <v>0.67307692307692313</v>
      </c>
      <c r="Q12" s="103">
        <f t="shared" si="4"/>
        <v>0.14423076923076922</v>
      </c>
      <c r="R12" s="103" t="s">
        <v>71</v>
      </c>
      <c r="S12" s="103">
        <f t="shared" si="5"/>
        <v>0.10576923076923077</v>
      </c>
      <c r="T12" s="104">
        <f t="shared" si="6"/>
        <v>1.0096153846153846</v>
      </c>
      <c r="U12" s="104">
        <f t="shared" si="7"/>
        <v>0.98890673324350065</v>
      </c>
      <c r="V12" s="60">
        <v>7</v>
      </c>
      <c r="W12" s="60" t="s">
        <v>371</v>
      </c>
    </row>
    <row r="13" spans="1:23">
      <c r="A13" s="60">
        <v>10</v>
      </c>
      <c r="B13" s="60" t="s">
        <v>33</v>
      </c>
      <c r="C13" s="102">
        <v>1925760.0895384154</v>
      </c>
      <c r="D13" s="144">
        <v>52</v>
      </c>
      <c r="E13" s="60">
        <v>41</v>
      </c>
      <c r="F13" s="60">
        <v>1</v>
      </c>
      <c r="G13" s="60" t="s">
        <v>71</v>
      </c>
      <c r="H13" s="60">
        <v>18</v>
      </c>
      <c r="I13" s="60">
        <v>53</v>
      </c>
      <c r="J13" s="60">
        <v>7</v>
      </c>
      <c r="K13" s="60">
        <v>50</v>
      </c>
      <c r="L13" s="60">
        <v>10</v>
      </c>
      <c r="M13" s="60">
        <f t="shared" si="2"/>
        <v>60</v>
      </c>
      <c r="N13" s="143">
        <f t="shared" si="0"/>
        <v>0.31156528960147561</v>
      </c>
      <c r="O13" s="143">
        <f t="shared" si="3"/>
        <v>2.7002325098794553</v>
      </c>
      <c r="P13" s="103">
        <f t="shared" si="1"/>
        <v>0.78846153846153844</v>
      </c>
      <c r="Q13" s="103">
        <f t="shared" si="4"/>
        <v>1.9230769230769232E-2</v>
      </c>
      <c r="R13" s="103" t="s">
        <v>71</v>
      </c>
      <c r="S13" s="103">
        <f t="shared" si="5"/>
        <v>0.34615384615384615</v>
      </c>
      <c r="T13" s="104">
        <f t="shared" si="6"/>
        <v>1.1538461538461537</v>
      </c>
      <c r="U13" s="104">
        <f t="shared" si="7"/>
        <v>0.9346958688044269</v>
      </c>
      <c r="V13" s="60">
        <v>5</v>
      </c>
      <c r="W13" s="60" t="s">
        <v>371</v>
      </c>
    </row>
    <row r="14" spans="1:23">
      <c r="A14" s="60"/>
      <c r="B14" s="60" t="s">
        <v>34</v>
      </c>
      <c r="C14" s="102">
        <v>15137800</v>
      </c>
      <c r="D14" s="144">
        <v>739</v>
      </c>
      <c r="E14" s="60">
        <v>458</v>
      </c>
      <c r="F14" s="60">
        <v>105</v>
      </c>
      <c r="G14" s="60" t="s">
        <v>71</v>
      </c>
      <c r="H14" s="60">
        <v>69</v>
      </c>
      <c r="I14" s="60">
        <v>476</v>
      </c>
      <c r="J14" s="60">
        <v>250</v>
      </c>
      <c r="K14" s="60">
        <v>1015</v>
      </c>
      <c r="L14" s="60">
        <v>406</v>
      </c>
      <c r="M14" s="60">
        <f t="shared" si="2"/>
        <v>1421</v>
      </c>
      <c r="N14" s="143">
        <f t="shared" si="0"/>
        <v>0.93870972003857889</v>
      </c>
      <c r="O14" s="143">
        <f t="shared" si="3"/>
        <v>4.8818190225792382</v>
      </c>
      <c r="P14" s="103">
        <f t="shared" si="1"/>
        <v>0.61975642760487148</v>
      </c>
      <c r="Q14" s="103">
        <f t="shared" si="4"/>
        <v>0.14208389715832206</v>
      </c>
      <c r="R14" s="103" t="s">
        <v>71</v>
      </c>
      <c r="S14" s="103">
        <f t="shared" si="5"/>
        <v>9.336941813261164E-2</v>
      </c>
      <c r="T14" s="104">
        <f t="shared" si="6"/>
        <v>1.9228687415426251</v>
      </c>
      <c r="U14" s="104">
        <f t="shared" si="7"/>
        <v>0.45581260156693837</v>
      </c>
      <c r="V14" s="60">
        <v>5</v>
      </c>
      <c r="W14" s="60" t="s">
        <v>371</v>
      </c>
    </row>
    <row r="17" spans="4:4">
      <c r="D17" s="23"/>
    </row>
  </sheetData>
  <phoneticPr fontId="2" type="noConversion"/>
  <conditionalFormatting sqref="D4:D14">
    <cfRule type="cellIs" dxfId="304" priority="39" operator="lessThan">
      <formula>21</formula>
    </cfRule>
    <cfRule type="cellIs" dxfId="303" priority="40" operator="between">
      <formula>21</formula>
      <formula>100</formula>
    </cfRule>
    <cfRule type="cellIs" dxfId="302" priority="41" operator="greaterThan">
      <formula>100</formula>
    </cfRule>
  </conditionalFormatting>
  <conditionalFormatting sqref="O4:O14">
    <cfRule type="cellIs" dxfId="301" priority="36" operator="lessThan">
      <formula>1.5</formula>
    </cfRule>
    <cfRule type="cellIs" dxfId="300" priority="37" operator="between">
      <formula>1.5</formula>
      <formula>2.5</formula>
    </cfRule>
    <cfRule type="cellIs" dxfId="299" priority="38" operator="greaterThan">
      <formula>2.5</formula>
    </cfRule>
    <cfRule type="cellIs" dxfId="298" priority="11" operator="between">
      <formula>10</formula>
      <formula>20</formula>
    </cfRule>
    <cfRule type="cellIs" dxfId="297" priority="10" operator="lessThan">
      <formula>10</formula>
    </cfRule>
  </conditionalFormatting>
  <conditionalFormatting sqref="N4:N14">
    <cfRule type="cellIs" dxfId="296" priority="32" operator="lessThan">
      <formula>0.35</formula>
    </cfRule>
    <cfRule type="cellIs" dxfId="295" priority="33" operator="between">
      <formula>0.35</formula>
      <formula>0.99</formula>
    </cfRule>
    <cfRule type="cellIs" dxfId="294" priority="34" operator="greaterThanOrEqual">
      <formula>1</formula>
    </cfRule>
    <cfRule type="cellIs" priority="35" operator="greaterThanOrEqual">
      <formula>1</formula>
    </cfRule>
    <cfRule type="cellIs" dxfId="293" priority="14" operator="greaterThan">
      <formula>2</formula>
    </cfRule>
    <cfRule type="cellIs" dxfId="292" priority="13" operator="between">
      <formula>1</formula>
      <formula>2</formula>
    </cfRule>
    <cfRule type="cellIs" dxfId="291" priority="12" operator="lessThan">
      <formula>1</formula>
    </cfRule>
  </conditionalFormatting>
  <conditionalFormatting sqref="P4:P14">
    <cfRule type="cellIs" dxfId="290" priority="29" operator="between">
      <formula>0.5</formula>
      <formula>0.75</formula>
    </cfRule>
    <cfRule type="cellIs" dxfId="289" priority="30" operator="lessThan">
      <formula>0.5</formula>
    </cfRule>
    <cfRule type="cellIs" dxfId="288" priority="31" operator="between">
      <formula>0.76</formula>
      <formula>1</formula>
    </cfRule>
  </conditionalFormatting>
  <conditionalFormatting sqref="Q4:Q14">
    <cfRule type="cellIs" dxfId="287" priority="26" operator="lessThan">
      <formula>0.1</formula>
    </cfRule>
    <cfRule type="cellIs" dxfId="286" priority="27" operator="greaterThan">
      <formula>0.2</formula>
    </cfRule>
    <cfRule type="cellIs" dxfId="285" priority="28" operator="between">
      <formula>0.1</formula>
      <formula>0.2</formula>
    </cfRule>
  </conditionalFormatting>
  <conditionalFormatting sqref="S4:S14">
    <cfRule type="cellIs" dxfId="284" priority="23" operator="lessThan">
      <formula>0.1</formula>
    </cfRule>
    <cfRule type="cellIs" dxfId="283" priority="24" operator="between">
      <formula>0.1</formula>
      <formula>0.2</formula>
    </cfRule>
    <cfRule type="cellIs" dxfId="282" priority="25" operator="greaterThan">
      <formula>0.2</formula>
    </cfRule>
  </conditionalFormatting>
  <conditionalFormatting sqref="V4:V14">
    <cfRule type="cellIs" dxfId="281" priority="17" operator="between">
      <formula>4</formula>
      <formula>5</formula>
    </cfRule>
    <cfRule type="cellIs" dxfId="280" priority="18" operator="between">
      <formula>4</formula>
      <formula>4</formula>
    </cfRule>
    <cfRule type="cellIs" dxfId="279" priority="19" operator="greaterThan">
      <formula>5</formula>
    </cfRule>
    <cfRule type="cellIs" dxfId="278" priority="20" operator="lessThan">
      <formula>3</formula>
    </cfRule>
    <cfRule type="cellIs" dxfId="277" priority="21" operator="between">
      <formula>0</formula>
      <formula>2</formula>
    </cfRule>
    <cfRule type="cellIs" dxfId="276" priority="22" operator="greaterThanOrEqual">
      <formula>5</formula>
    </cfRule>
    <cfRule type="cellIs" dxfId="275" priority="7" operator="lessThan">
      <formula>4</formula>
    </cfRule>
  </conditionalFormatting>
  <conditionalFormatting sqref="T4:U14">
    <cfRule type="cellIs" dxfId="274" priority="15" operator="between">
      <formula>1</formula>
      <formula>2</formula>
    </cfRule>
    <cfRule type="cellIs" dxfId="273" priority="16" operator="greaterThan">
      <formula>2</formula>
    </cfRule>
  </conditionalFormatting>
  <conditionalFormatting sqref="U4:U14">
    <cfRule type="cellIs" dxfId="272" priority="9" operator="between">
      <formula>0.5</formula>
      <formula>1</formula>
    </cfRule>
    <cfRule type="cellIs" dxfId="271" priority="8" operator="lessThan">
      <formula>0.5</formula>
    </cfRule>
  </conditionalFormatting>
  <conditionalFormatting sqref="V4:V1048576">
    <cfRule type="cellIs" dxfId="270" priority="6" operator="greaterThanOrEqual">
      <formula>5</formula>
    </cfRule>
    <cfRule type="cellIs" dxfId="269" priority="5" operator="between">
      <formula>3</formula>
      <formula>4</formula>
    </cfRule>
    <cfRule type="cellIs" dxfId="268" priority="4" operator="lessThan">
      <formula>3</formula>
    </cfRule>
  </conditionalFormatting>
  <conditionalFormatting sqref="W4:W14">
    <cfRule type="cellIs" dxfId="267" priority="3" operator="equal">
      <formula>"High"</formula>
    </cfRule>
    <cfRule type="cellIs" dxfId="266" priority="2" operator="equal">
      <formula>"Medium"</formula>
    </cfRule>
    <cfRule type="cellIs" dxfId="265" priority="1" operator="equal">
      <formula>"Low"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3"/>
  <sheetViews>
    <sheetView workbookViewId="0">
      <selection activeCell="A2" sqref="A2"/>
    </sheetView>
  </sheetViews>
  <sheetFormatPr defaultRowHeight="15"/>
  <cols>
    <col min="1" max="1" width="4.85546875" style="19" customWidth="1"/>
    <col min="2" max="2" width="16.140625" style="19" customWidth="1"/>
    <col min="3" max="3" width="11.5703125" style="19" customWidth="1"/>
    <col min="4" max="17" width="9.140625" style="19"/>
    <col min="20" max="16384" width="9.140625" style="19"/>
  </cols>
  <sheetData>
    <row r="1" spans="1:21">
      <c r="A1" s="19" t="s">
        <v>390</v>
      </c>
    </row>
    <row r="2" spans="1:21" s="7" customFormat="1" ht="45">
      <c r="A2" s="35"/>
      <c r="B2" s="35" t="s">
        <v>62</v>
      </c>
      <c r="C2" s="35" t="s">
        <v>63</v>
      </c>
      <c r="D2" s="35" t="s">
        <v>54</v>
      </c>
      <c r="E2" s="35" t="s">
        <v>61</v>
      </c>
      <c r="F2" s="35" t="s">
        <v>55</v>
      </c>
      <c r="G2" s="35" t="s">
        <v>56</v>
      </c>
      <c r="H2" s="35" t="s">
        <v>11</v>
      </c>
      <c r="I2" s="35" t="s">
        <v>38</v>
      </c>
      <c r="J2" s="35" t="s">
        <v>39</v>
      </c>
      <c r="K2" s="35" t="s">
        <v>57</v>
      </c>
      <c r="L2" s="35" t="s">
        <v>59</v>
      </c>
      <c r="M2" s="35" t="s">
        <v>60</v>
      </c>
      <c r="N2" s="35" t="s">
        <v>21</v>
      </c>
      <c r="O2" s="35" t="s">
        <v>64</v>
      </c>
      <c r="P2" s="35" t="s">
        <v>23</v>
      </c>
      <c r="Q2" s="35" t="s">
        <v>5</v>
      </c>
      <c r="R2" s="109" t="s">
        <v>320</v>
      </c>
      <c r="S2" s="35" t="s">
        <v>326</v>
      </c>
      <c r="T2" s="35" t="s">
        <v>374</v>
      </c>
      <c r="U2" s="35" t="s">
        <v>375</v>
      </c>
    </row>
    <row r="3" spans="1:21">
      <c r="A3" s="60">
        <v>1</v>
      </c>
      <c r="B3" s="60" t="s">
        <v>24</v>
      </c>
      <c r="C3" s="102">
        <v>803579.66041533591</v>
      </c>
      <c r="D3" s="60">
        <v>50</v>
      </c>
      <c r="E3" s="60">
        <v>30</v>
      </c>
      <c r="F3" s="60">
        <v>3</v>
      </c>
      <c r="G3" s="60">
        <v>10</v>
      </c>
      <c r="H3" s="60">
        <v>2</v>
      </c>
      <c r="I3" s="60">
        <v>41</v>
      </c>
      <c r="J3" s="60">
        <v>24</v>
      </c>
      <c r="K3" s="60">
        <v>55</v>
      </c>
      <c r="L3" s="143">
        <f t="shared" ref="L3:L13" si="0">K3/C3*10000</f>
        <v>0.68443743301781501</v>
      </c>
      <c r="M3" s="143">
        <f t="shared" ref="M3:M13" si="1">D3/C3*100000</f>
        <v>6.2221584819801361</v>
      </c>
      <c r="N3" s="103">
        <f>E3/D3</f>
        <v>0.6</v>
      </c>
      <c r="O3" s="103">
        <f t="shared" ref="O3:O13" si="2">F3/D3</f>
        <v>0.06</v>
      </c>
      <c r="P3" s="103">
        <f>G3/D3</f>
        <v>0.2</v>
      </c>
      <c r="Q3" s="103">
        <f>H3/D3</f>
        <v>0.04</v>
      </c>
      <c r="R3" s="104">
        <f>K3/D3</f>
        <v>1.1000000000000001</v>
      </c>
      <c r="S3" s="104">
        <f>H3/C3*100000</f>
        <v>0.24888633927920548</v>
      </c>
      <c r="T3" s="60">
        <v>5</v>
      </c>
      <c r="U3" s="111" t="s">
        <v>371</v>
      </c>
    </row>
    <row r="4" spans="1:21">
      <c r="A4" s="60">
        <v>2</v>
      </c>
      <c r="B4" s="60" t="s">
        <v>25</v>
      </c>
      <c r="C4" s="102">
        <v>2686560.4165787431</v>
      </c>
      <c r="D4" s="60">
        <v>33</v>
      </c>
      <c r="E4" s="60">
        <v>30</v>
      </c>
      <c r="F4" s="60">
        <v>0</v>
      </c>
      <c r="G4" s="60">
        <v>3</v>
      </c>
      <c r="H4" s="60">
        <v>7</v>
      </c>
      <c r="I4" s="60">
        <v>35</v>
      </c>
      <c r="J4" s="60">
        <v>5</v>
      </c>
      <c r="K4" s="60">
        <v>38</v>
      </c>
      <c r="L4" s="143">
        <f t="shared" si="0"/>
        <v>0.14144479969816534</v>
      </c>
      <c r="M4" s="143">
        <f t="shared" si="1"/>
        <v>1.2283364184314358</v>
      </c>
      <c r="N4" s="103">
        <f t="shared" ref="N4:N13" si="3">E4/D4</f>
        <v>0.90909090909090906</v>
      </c>
      <c r="O4" s="103">
        <f t="shared" si="2"/>
        <v>0</v>
      </c>
      <c r="P4" s="103">
        <f t="shared" ref="P4:P13" si="4">G4/D4</f>
        <v>9.0909090909090912E-2</v>
      </c>
      <c r="Q4" s="103">
        <f t="shared" ref="Q4:Q13" si="5">H4/D4</f>
        <v>0.21212121212121213</v>
      </c>
      <c r="R4" s="104">
        <f t="shared" ref="R4:R13" si="6">K4/D4</f>
        <v>1.1515151515151516</v>
      </c>
      <c r="S4" s="104">
        <f t="shared" ref="S4:S13" si="7">H4/C4*100000</f>
        <v>0.2605562099703046</v>
      </c>
      <c r="T4" s="60">
        <v>6</v>
      </c>
      <c r="U4" s="111" t="s">
        <v>371</v>
      </c>
    </row>
    <row r="5" spans="1:21">
      <c r="A5" s="60">
        <v>3</v>
      </c>
      <c r="B5" s="60" t="s">
        <v>26</v>
      </c>
      <c r="C5" s="102">
        <v>846051.70715399354</v>
      </c>
      <c r="D5" s="60">
        <v>99</v>
      </c>
      <c r="E5" s="60">
        <v>59</v>
      </c>
      <c r="F5" s="60">
        <v>21</v>
      </c>
      <c r="G5" s="60">
        <v>35</v>
      </c>
      <c r="H5" s="60">
        <v>8</v>
      </c>
      <c r="I5" s="60">
        <v>51</v>
      </c>
      <c r="J5" s="60">
        <v>25</v>
      </c>
      <c r="K5" s="60">
        <v>82</v>
      </c>
      <c r="L5" s="143">
        <f t="shared" si="0"/>
        <v>0.96920790191225059</v>
      </c>
      <c r="M5" s="143">
        <f t="shared" si="1"/>
        <v>11.701412474306441</v>
      </c>
      <c r="N5" s="103">
        <f t="shared" si="3"/>
        <v>0.59595959595959591</v>
      </c>
      <c r="O5" s="103">
        <f t="shared" si="2"/>
        <v>0.21212121212121213</v>
      </c>
      <c r="P5" s="103">
        <f t="shared" si="4"/>
        <v>0.35353535353535354</v>
      </c>
      <c r="Q5" s="103">
        <f t="shared" si="5"/>
        <v>8.0808080808080815E-2</v>
      </c>
      <c r="R5" s="104">
        <f t="shared" si="6"/>
        <v>0.82828282828282829</v>
      </c>
      <c r="S5" s="104">
        <f t="shared" si="7"/>
        <v>0.94556868479243972</v>
      </c>
      <c r="T5" s="60">
        <v>8</v>
      </c>
      <c r="U5" s="111" t="s">
        <v>371</v>
      </c>
    </row>
    <row r="6" spans="1:21">
      <c r="A6" s="60">
        <v>4</v>
      </c>
      <c r="B6" s="60" t="s">
        <v>27</v>
      </c>
      <c r="C6" s="102">
        <v>3480506.8716460918</v>
      </c>
      <c r="D6" s="60">
        <v>66</v>
      </c>
      <c r="E6" s="60">
        <v>51</v>
      </c>
      <c r="F6" s="60">
        <v>3</v>
      </c>
      <c r="G6" s="60">
        <v>12</v>
      </c>
      <c r="H6" s="60">
        <v>10</v>
      </c>
      <c r="I6" s="60">
        <v>63</v>
      </c>
      <c r="J6" s="60">
        <v>10</v>
      </c>
      <c r="K6" s="60">
        <v>65</v>
      </c>
      <c r="L6" s="143">
        <f t="shared" si="0"/>
        <v>0.18675440789823383</v>
      </c>
      <c r="M6" s="143">
        <f t="shared" si="1"/>
        <v>1.8962755263512974</v>
      </c>
      <c r="N6" s="103">
        <f t="shared" si="3"/>
        <v>0.77272727272727271</v>
      </c>
      <c r="O6" s="103">
        <f t="shared" si="2"/>
        <v>4.5454545454545456E-2</v>
      </c>
      <c r="P6" s="103">
        <f t="shared" si="4"/>
        <v>0.18181818181818182</v>
      </c>
      <c r="Q6" s="103">
        <f t="shared" si="5"/>
        <v>0.15151515151515152</v>
      </c>
      <c r="R6" s="104">
        <f t="shared" si="6"/>
        <v>0.98484848484848486</v>
      </c>
      <c r="S6" s="104">
        <f t="shared" si="7"/>
        <v>0.28731447368959051</v>
      </c>
      <c r="T6" s="60">
        <v>4</v>
      </c>
      <c r="U6" s="145" t="s">
        <v>372</v>
      </c>
    </row>
    <row r="7" spans="1:21">
      <c r="A7" s="60">
        <v>5</v>
      </c>
      <c r="B7" s="60" t="s">
        <v>28</v>
      </c>
      <c r="C7" s="102">
        <v>2194409.619535875</v>
      </c>
      <c r="D7" s="60">
        <v>38</v>
      </c>
      <c r="E7" s="60">
        <v>34</v>
      </c>
      <c r="F7" s="60">
        <v>1</v>
      </c>
      <c r="G7" s="60">
        <v>12</v>
      </c>
      <c r="H7" s="60">
        <v>2</v>
      </c>
      <c r="I7" s="60">
        <v>37</v>
      </c>
      <c r="J7" s="60">
        <v>3</v>
      </c>
      <c r="K7" s="60">
        <v>42</v>
      </c>
      <c r="L7" s="143">
        <f t="shared" si="0"/>
        <v>0.19139544242830625</v>
      </c>
      <c r="M7" s="143">
        <f t="shared" si="1"/>
        <v>1.7316730505418185</v>
      </c>
      <c r="N7" s="103">
        <f t="shared" si="3"/>
        <v>0.89473684210526316</v>
      </c>
      <c r="O7" s="103">
        <f t="shared" si="2"/>
        <v>2.6315789473684209E-2</v>
      </c>
      <c r="P7" s="103">
        <f t="shared" si="4"/>
        <v>0.31578947368421051</v>
      </c>
      <c r="Q7" s="103">
        <f t="shared" si="5"/>
        <v>5.2631578947368418E-2</v>
      </c>
      <c r="R7" s="104">
        <f t="shared" si="6"/>
        <v>1.1052631578947369</v>
      </c>
      <c r="S7" s="104">
        <f t="shared" si="7"/>
        <v>9.1140686870622031E-2</v>
      </c>
      <c r="T7" s="60">
        <v>4</v>
      </c>
      <c r="U7" s="145" t="s">
        <v>372</v>
      </c>
    </row>
    <row r="8" spans="1:21">
      <c r="A8" s="60">
        <v>6</v>
      </c>
      <c r="B8" s="60" t="s">
        <v>29</v>
      </c>
      <c r="C8" s="102">
        <v>1399882.9285661222</v>
      </c>
      <c r="D8" s="60">
        <v>55</v>
      </c>
      <c r="E8" s="60">
        <v>42</v>
      </c>
      <c r="F8" s="60">
        <v>8</v>
      </c>
      <c r="G8" s="60">
        <v>9</v>
      </c>
      <c r="H8" s="60">
        <v>0</v>
      </c>
      <c r="I8" s="60">
        <v>52</v>
      </c>
      <c r="J8" s="60">
        <v>13</v>
      </c>
      <c r="K8" s="60">
        <v>96</v>
      </c>
      <c r="L8" s="143">
        <f t="shared" si="0"/>
        <v>0.68577163162016186</v>
      </c>
      <c r="M8" s="143">
        <f t="shared" si="1"/>
        <v>3.9288999728238432</v>
      </c>
      <c r="N8" s="103">
        <f t="shared" si="3"/>
        <v>0.76363636363636367</v>
      </c>
      <c r="O8" s="103">
        <f t="shared" si="2"/>
        <v>0.14545454545454545</v>
      </c>
      <c r="P8" s="103">
        <f t="shared" si="4"/>
        <v>0.16363636363636364</v>
      </c>
      <c r="Q8" s="103">
        <f t="shared" si="5"/>
        <v>0</v>
      </c>
      <c r="R8" s="104">
        <f t="shared" si="6"/>
        <v>1.7454545454545454</v>
      </c>
      <c r="S8" s="104">
        <f t="shared" si="7"/>
        <v>0</v>
      </c>
      <c r="T8" s="60">
        <v>5</v>
      </c>
      <c r="U8" s="111" t="s">
        <v>371</v>
      </c>
    </row>
    <row r="9" spans="1:21">
      <c r="A9" s="60">
        <v>7</v>
      </c>
      <c r="B9" s="60" t="s">
        <v>30</v>
      </c>
      <c r="C9" s="102">
        <v>2034661.7873047546</v>
      </c>
      <c r="D9" s="60">
        <v>28</v>
      </c>
      <c r="E9" s="60">
        <v>18</v>
      </c>
      <c r="F9" s="60">
        <v>3</v>
      </c>
      <c r="G9" s="60">
        <v>6</v>
      </c>
      <c r="H9" s="60">
        <v>0</v>
      </c>
      <c r="I9" s="60">
        <v>9</v>
      </c>
      <c r="J9" s="60">
        <v>0</v>
      </c>
      <c r="K9" s="60">
        <v>51</v>
      </c>
      <c r="L9" s="143">
        <f t="shared" si="0"/>
        <v>0.25065590909611529</v>
      </c>
      <c r="M9" s="143">
        <f t="shared" si="1"/>
        <v>1.3761500891551428</v>
      </c>
      <c r="N9" s="103">
        <f t="shared" si="3"/>
        <v>0.6428571428571429</v>
      </c>
      <c r="O9" s="103">
        <f t="shared" si="2"/>
        <v>0.10714285714285714</v>
      </c>
      <c r="P9" s="103">
        <f t="shared" si="4"/>
        <v>0.21428571428571427</v>
      </c>
      <c r="Q9" s="103">
        <f t="shared" si="5"/>
        <v>0</v>
      </c>
      <c r="R9" s="104">
        <f t="shared" si="6"/>
        <v>1.8214285714285714</v>
      </c>
      <c r="S9" s="104">
        <f t="shared" si="7"/>
        <v>0</v>
      </c>
      <c r="T9" s="60">
        <v>6</v>
      </c>
      <c r="U9" s="111" t="s">
        <v>371</v>
      </c>
    </row>
    <row r="10" spans="1:21">
      <c r="A10" s="60">
        <v>8</v>
      </c>
      <c r="B10" s="60" t="s">
        <v>31</v>
      </c>
      <c r="C10" s="102">
        <v>581228.01899147255</v>
      </c>
      <c r="D10" s="60">
        <v>14</v>
      </c>
      <c r="E10" s="60">
        <v>13</v>
      </c>
      <c r="F10" s="60">
        <v>1</v>
      </c>
      <c r="G10" s="60">
        <v>4</v>
      </c>
      <c r="H10" s="60">
        <v>0</v>
      </c>
      <c r="I10" s="60">
        <v>3</v>
      </c>
      <c r="J10" s="60">
        <v>1</v>
      </c>
      <c r="K10" s="60">
        <v>15</v>
      </c>
      <c r="L10" s="143">
        <f t="shared" si="0"/>
        <v>0.25807427566942659</v>
      </c>
      <c r="M10" s="143">
        <f t="shared" si="1"/>
        <v>2.4086932395813148</v>
      </c>
      <c r="N10" s="103">
        <f t="shared" si="3"/>
        <v>0.9285714285714286</v>
      </c>
      <c r="O10" s="103">
        <f t="shared" si="2"/>
        <v>7.1428571428571425E-2</v>
      </c>
      <c r="P10" s="103">
        <f t="shared" si="4"/>
        <v>0.2857142857142857</v>
      </c>
      <c r="Q10" s="103">
        <f t="shared" si="5"/>
        <v>0</v>
      </c>
      <c r="R10" s="104">
        <f t="shared" si="6"/>
        <v>1.0714285714285714</v>
      </c>
      <c r="S10" s="104">
        <f t="shared" si="7"/>
        <v>0</v>
      </c>
      <c r="T10" s="60">
        <v>3</v>
      </c>
      <c r="U10" s="145" t="s">
        <v>372</v>
      </c>
    </row>
    <row r="11" spans="1:21">
      <c r="A11" s="60">
        <v>9</v>
      </c>
      <c r="B11" s="60" t="s">
        <v>32</v>
      </c>
      <c r="C11" s="102">
        <v>1355065.1789420075</v>
      </c>
      <c r="D11" s="60">
        <v>92</v>
      </c>
      <c r="E11" s="60">
        <v>51</v>
      </c>
      <c r="F11" s="60">
        <v>21</v>
      </c>
      <c r="G11" s="60">
        <v>28</v>
      </c>
      <c r="H11" s="60">
        <v>1</v>
      </c>
      <c r="I11" s="60">
        <v>43</v>
      </c>
      <c r="J11" s="60">
        <v>15</v>
      </c>
      <c r="K11" s="60">
        <v>112</v>
      </c>
      <c r="L11" s="143">
        <f t="shared" si="0"/>
        <v>0.82652850756187313</v>
      </c>
      <c r="M11" s="143">
        <f t="shared" si="1"/>
        <v>6.7893413121153863</v>
      </c>
      <c r="N11" s="103">
        <f t="shared" si="3"/>
        <v>0.55434782608695654</v>
      </c>
      <c r="O11" s="103">
        <f t="shared" si="2"/>
        <v>0.22826086956521738</v>
      </c>
      <c r="P11" s="103">
        <f t="shared" si="4"/>
        <v>0.30434782608695654</v>
      </c>
      <c r="Q11" s="103">
        <f t="shared" si="5"/>
        <v>1.0869565217391304E-2</v>
      </c>
      <c r="R11" s="104">
        <f t="shared" si="6"/>
        <v>1.2173913043478262</v>
      </c>
      <c r="S11" s="104">
        <f t="shared" si="7"/>
        <v>7.3797188175167241E-2</v>
      </c>
      <c r="T11" s="60">
        <v>7</v>
      </c>
      <c r="U11" s="111" t="s">
        <v>371</v>
      </c>
    </row>
    <row r="12" spans="1:21">
      <c r="A12" s="60">
        <v>10</v>
      </c>
      <c r="B12" s="60" t="s">
        <v>33</v>
      </c>
      <c r="C12" s="102">
        <v>2081889.8108656032</v>
      </c>
      <c r="D12" s="60">
        <v>23</v>
      </c>
      <c r="E12" s="60">
        <v>20</v>
      </c>
      <c r="F12" s="60">
        <v>1</v>
      </c>
      <c r="G12" s="60">
        <v>8</v>
      </c>
      <c r="H12" s="60">
        <v>2</v>
      </c>
      <c r="I12" s="60">
        <v>31</v>
      </c>
      <c r="J12" s="60">
        <v>2</v>
      </c>
      <c r="K12" s="60">
        <v>19</v>
      </c>
      <c r="L12" s="143">
        <f t="shared" si="0"/>
        <v>9.1263235454811242E-2</v>
      </c>
      <c r="M12" s="143">
        <f t="shared" si="1"/>
        <v>1.1047654818213992</v>
      </c>
      <c r="N12" s="103">
        <f t="shared" si="3"/>
        <v>0.86956521739130432</v>
      </c>
      <c r="O12" s="103">
        <f t="shared" si="2"/>
        <v>4.3478260869565216E-2</v>
      </c>
      <c r="P12" s="103">
        <f t="shared" si="4"/>
        <v>0.34782608695652173</v>
      </c>
      <c r="Q12" s="103">
        <f t="shared" si="5"/>
        <v>8.6956521739130432E-2</v>
      </c>
      <c r="R12" s="104">
        <f t="shared" si="6"/>
        <v>0.82608695652173914</v>
      </c>
      <c r="S12" s="104">
        <f t="shared" si="7"/>
        <v>9.6066563636643412E-2</v>
      </c>
      <c r="T12" s="60">
        <v>3</v>
      </c>
      <c r="U12" s="145" t="s">
        <v>372</v>
      </c>
    </row>
    <row r="13" spans="1:21">
      <c r="A13" s="60"/>
      <c r="B13" s="60" t="s">
        <v>34</v>
      </c>
      <c r="C13" s="102">
        <v>17463836</v>
      </c>
      <c r="D13" s="60">
        <v>498</v>
      </c>
      <c r="E13" s="60">
        <v>348</v>
      </c>
      <c r="F13" s="60">
        <v>62</v>
      </c>
      <c r="G13" s="60">
        <v>127</v>
      </c>
      <c r="H13" s="60">
        <v>32</v>
      </c>
      <c r="I13" s="60">
        <v>365</v>
      </c>
      <c r="J13" s="60">
        <v>98</v>
      </c>
      <c r="K13" s="60">
        <v>575</v>
      </c>
      <c r="L13" s="143">
        <f t="shared" si="0"/>
        <v>0.32925183218623899</v>
      </c>
      <c r="M13" s="143">
        <f t="shared" si="1"/>
        <v>2.8516071726738614</v>
      </c>
      <c r="N13" s="103">
        <f t="shared" si="3"/>
        <v>0.6987951807228916</v>
      </c>
      <c r="O13" s="103">
        <f t="shared" si="2"/>
        <v>0.12449799196787148</v>
      </c>
      <c r="P13" s="103">
        <f t="shared" si="4"/>
        <v>0.25502008032128515</v>
      </c>
      <c r="Q13" s="103">
        <f t="shared" si="5"/>
        <v>6.4257028112449793E-2</v>
      </c>
      <c r="R13" s="104">
        <f t="shared" si="6"/>
        <v>1.1546184738955823</v>
      </c>
      <c r="S13" s="104">
        <f t="shared" si="7"/>
        <v>0.18323580226016781</v>
      </c>
      <c r="T13" s="60"/>
      <c r="U13" s="110" t="s">
        <v>373</v>
      </c>
    </row>
  </sheetData>
  <conditionalFormatting sqref="D3:D13">
    <cfRule type="cellIs" dxfId="264" priority="36" operator="between">
      <formula>0</formula>
      <formula>20</formula>
    </cfRule>
    <cfRule type="cellIs" dxfId="263" priority="37" operator="between">
      <formula>21</formula>
      <formula>100</formula>
    </cfRule>
    <cfRule type="cellIs" dxfId="262" priority="38" operator="greaterThan">
      <formula>100</formula>
    </cfRule>
  </conditionalFormatting>
  <conditionalFormatting sqref="L3:L13">
    <cfRule type="cellIs" dxfId="261" priority="33" operator="lessThan">
      <formula>0.35</formula>
    </cfRule>
    <cfRule type="cellIs" dxfId="260" priority="34" operator="between">
      <formula>0.35</formula>
      <formula>0.99</formula>
    </cfRule>
    <cfRule type="cellIs" dxfId="259" priority="35" operator="greaterThanOrEqual">
      <formula>1</formula>
    </cfRule>
    <cfRule type="cellIs" dxfId="258" priority="5" operator="lessThan">
      <formula>1</formula>
    </cfRule>
  </conditionalFormatting>
  <conditionalFormatting sqref="M3:M13">
    <cfRule type="cellIs" dxfId="257" priority="29" operator="between">
      <formula>0</formula>
      <formula>1.5</formula>
    </cfRule>
    <cfRule type="cellIs" dxfId="256" priority="30" operator="between">
      <formula>1.5</formula>
      <formula>2.5</formula>
    </cfRule>
    <cfRule type="cellIs" dxfId="255" priority="31" operator="between">
      <formula>1.5</formula>
      <formula>2.4</formula>
    </cfRule>
    <cfRule type="cellIs" dxfId="254" priority="32" operator="greaterThanOrEqual">
      <formula>2.5</formula>
    </cfRule>
    <cfRule type="cellIs" dxfId="253" priority="4" operator="between">
      <formula>10</formula>
      <formula>20</formula>
    </cfRule>
    <cfRule type="cellIs" dxfId="252" priority="3" operator="lessThan">
      <formula>10</formula>
    </cfRule>
  </conditionalFormatting>
  <conditionalFormatting sqref="N3:N13">
    <cfRule type="cellIs" dxfId="251" priority="26" operator="between">
      <formula>0.76</formula>
      <formula>1</formula>
    </cfRule>
    <cfRule type="cellIs" dxfId="250" priority="27" operator="between">
      <formula>0.5</formula>
      <formula>0.75</formula>
    </cfRule>
    <cfRule type="cellIs" dxfId="249" priority="28" operator="lessThan">
      <formula>0.5</formula>
    </cfRule>
  </conditionalFormatting>
  <conditionalFormatting sqref="O3:O13">
    <cfRule type="cellIs" dxfId="248" priority="23" operator="lessThan">
      <formula>0.1</formula>
    </cfRule>
    <cfRule type="cellIs" dxfId="247" priority="24" operator="between">
      <formula>0.1</formula>
      <formula>0.2</formula>
    </cfRule>
    <cfRule type="cellIs" dxfId="246" priority="25" operator="greaterThan">
      <formula>0.2</formula>
    </cfRule>
  </conditionalFormatting>
  <conditionalFormatting sqref="P3:P13">
    <cfRule type="cellIs" dxfId="245" priority="21" operator="lessThan">
      <formula>0.4</formula>
    </cfRule>
    <cfRule type="cellIs" dxfId="244" priority="22" operator="lessThan">
      <formula>0.4</formula>
    </cfRule>
  </conditionalFormatting>
  <conditionalFormatting sqref="Q3:Q13">
    <cfRule type="cellIs" dxfId="243" priority="17" operator="lessThan">
      <formula>0.1</formula>
    </cfRule>
    <cfRule type="cellIs" dxfId="242" priority="18" operator="between">
      <formula>0.1</formula>
      <formula>0.2</formula>
    </cfRule>
    <cfRule type="cellIs" dxfId="241" priority="19" operator="greaterThan">
      <formula>0.2</formula>
    </cfRule>
    <cfRule type="cellIs" dxfId="240" priority="20" operator="greaterThanOrEqual">
      <formula>0.2</formula>
    </cfRule>
  </conditionalFormatting>
  <conditionalFormatting sqref="T3:T13">
    <cfRule type="cellIs" dxfId="239" priority="10" operator="between">
      <formula>0</formula>
      <formula>3</formula>
    </cfRule>
    <cfRule type="cellIs" dxfId="238" priority="11" operator="between">
      <formula>4</formula>
      <formula>5</formula>
    </cfRule>
    <cfRule type="cellIs" dxfId="237" priority="12" operator="between">
      <formula>0</formula>
      <formula>3</formula>
    </cfRule>
    <cfRule type="cellIs" dxfId="236" priority="13" operator="greaterThanOrEqual">
      <formula>6</formula>
    </cfRule>
    <cfRule type="cellIs" dxfId="235" priority="14" operator="between">
      <formula>0</formula>
      <formula>2</formula>
    </cfRule>
    <cfRule type="cellIs" dxfId="234" priority="15" operator="between">
      <formula>3</formula>
      <formula>4</formula>
    </cfRule>
    <cfRule type="cellIs" dxfId="233" priority="16" operator="greaterThanOrEqual">
      <formula>5</formula>
    </cfRule>
  </conditionalFormatting>
  <conditionalFormatting sqref="R3:S13">
    <cfRule type="cellIs" dxfId="232" priority="8" operator="lessThan">
      <formula>1</formula>
    </cfRule>
    <cfRule type="cellIs" dxfId="231" priority="9" operator="between">
      <formula>1</formula>
      <formula>2</formula>
    </cfRule>
  </conditionalFormatting>
  <conditionalFormatting sqref="S3:S13">
    <cfRule type="cellIs" dxfId="230" priority="7" operator="between">
      <formula>0.5</formula>
      <formula>1</formula>
    </cfRule>
    <cfRule type="cellIs" dxfId="229" priority="6" operator="lessThan">
      <formula>0.5</formula>
    </cfRule>
  </conditionalFormatting>
  <conditionalFormatting sqref="T1:T1048576">
    <cfRule type="cellIs" dxfId="228" priority="2" operator="greaterThanOrEqual">
      <formula>5</formula>
    </cfRule>
    <cfRule type="cellIs" dxfId="227" priority="1" operator="between">
      <formula>3</formula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RowHeight="15"/>
  <cols>
    <col min="1" max="1" width="6.28515625" style="19" customWidth="1"/>
    <col min="2" max="2" width="15.85546875" style="19" customWidth="1"/>
    <col min="3" max="3" width="13.28515625" style="20" customWidth="1"/>
    <col min="4" max="11" width="9.28515625" style="20" customWidth="1"/>
    <col min="12" max="12" width="11.42578125" style="19" customWidth="1"/>
    <col min="13" max="13" width="11" style="19" customWidth="1"/>
    <col min="14" max="17" width="9.140625" style="19"/>
    <col min="20" max="16384" width="9.140625" style="19"/>
  </cols>
  <sheetData>
    <row r="1" spans="1:21">
      <c r="A1" s="19" t="s">
        <v>391</v>
      </c>
    </row>
    <row r="2" spans="1:21">
      <c r="D2" s="19" t="s">
        <v>52</v>
      </c>
    </row>
    <row r="3" spans="1:21" s="7" customFormat="1" ht="30">
      <c r="A3" s="35"/>
      <c r="B3" s="35" t="s">
        <v>53</v>
      </c>
      <c r="C3" s="99" t="s">
        <v>65</v>
      </c>
      <c r="D3" s="99" t="s">
        <v>66</v>
      </c>
      <c r="E3" s="99" t="s">
        <v>61</v>
      </c>
      <c r="F3" s="99" t="s">
        <v>55</v>
      </c>
      <c r="G3" s="99" t="s">
        <v>56</v>
      </c>
      <c r="H3" s="99" t="s">
        <v>67</v>
      </c>
      <c r="I3" s="99" t="s">
        <v>38</v>
      </c>
      <c r="J3" s="99" t="s">
        <v>68</v>
      </c>
      <c r="K3" s="99" t="s">
        <v>57</v>
      </c>
      <c r="L3" s="35" t="s">
        <v>59</v>
      </c>
      <c r="M3" s="35" t="s">
        <v>60</v>
      </c>
      <c r="N3" s="35" t="s">
        <v>21</v>
      </c>
      <c r="O3" s="35" t="s">
        <v>64</v>
      </c>
      <c r="P3" s="35" t="s">
        <v>23</v>
      </c>
      <c r="Q3" s="35" t="s">
        <v>5</v>
      </c>
      <c r="R3" s="109" t="s">
        <v>320</v>
      </c>
      <c r="S3" s="35" t="s">
        <v>327</v>
      </c>
      <c r="T3" s="35" t="s">
        <v>374</v>
      </c>
      <c r="U3" s="35" t="s">
        <v>375</v>
      </c>
    </row>
    <row r="4" spans="1:21">
      <c r="A4" s="60">
        <v>1</v>
      </c>
      <c r="B4" s="60" t="s">
        <v>24</v>
      </c>
      <c r="C4" s="102">
        <v>1005456.199045541</v>
      </c>
      <c r="D4" s="102">
        <v>50</v>
      </c>
      <c r="E4" s="102">
        <v>37</v>
      </c>
      <c r="F4" s="102">
        <v>26</v>
      </c>
      <c r="G4" s="102">
        <v>24</v>
      </c>
      <c r="H4" s="102">
        <v>2</v>
      </c>
      <c r="I4" s="102">
        <v>45</v>
      </c>
      <c r="J4" s="102">
        <v>7</v>
      </c>
      <c r="K4" s="102">
        <v>51</v>
      </c>
      <c r="L4" s="61">
        <f>K4/C4*10000</f>
        <v>0.50723243885127223</v>
      </c>
      <c r="M4" s="61">
        <f>D4/C4*100000</f>
        <v>4.9728670475614924</v>
      </c>
      <c r="N4" s="103">
        <f>E4/$D4</f>
        <v>0.74</v>
      </c>
      <c r="O4" s="103">
        <f>F4/$D4</f>
        <v>0.52</v>
      </c>
      <c r="P4" s="103">
        <f>G4/$D4</f>
        <v>0.48</v>
      </c>
      <c r="Q4" s="103">
        <f>H4/$D4</f>
        <v>0.04</v>
      </c>
      <c r="R4" s="146">
        <f>K4/D4</f>
        <v>1.02</v>
      </c>
      <c r="S4" s="146">
        <f>H4/C4*100000</f>
        <v>0.19891468190245973</v>
      </c>
      <c r="T4" s="60">
        <v>5</v>
      </c>
      <c r="U4" s="111" t="s">
        <v>371</v>
      </c>
    </row>
    <row r="5" spans="1:21">
      <c r="A5" s="60">
        <v>2</v>
      </c>
      <c r="B5" s="60" t="s">
        <v>25</v>
      </c>
      <c r="C5" s="102">
        <v>3490374.1003559381</v>
      </c>
      <c r="D5" s="102">
        <v>30</v>
      </c>
      <c r="E5" s="102">
        <v>27</v>
      </c>
      <c r="F5" s="102">
        <v>3</v>
      </c>
      <c r="G5" s="102">
        <v>12</v>
      </c>
      <c r="H5" s="102">
        <v>5</v>
      </c>
      <c r="I5" s="102">
        <v>16</v>
      </c>
      <c r="J5" s="102">
        <v>1</v>
      </c>
      <c r="K5" s="102">
        <v>33</v>
      </c>
      <c r="L5" s="61">
        <f t="shared" ref="L5:L14" si="0">K5/C5*10000</f>
        <v>9.4545739371131463E-2</v>
      </c>
      <c r="M5" s="61">
        <f t="shared" ref="M5:M14" si="1">D5/C5*100000</f>
        <v>0.85950672155574059</v>
      </c>
      <c r="N5" s="103">
        <f>E5/$D5</f>
        <v>0.9</v>
      </c>
      <c r="O5" s="103">
        <f t="shared" ref="O5:O14" si="2">F5/$D5</f>
        <v>0.1</v>
      </c>
      <c r="P5" s="118">
        <f t="shared" ref="P5:P14" si="3">G5/$D5</f>
        <v>0.4</v>
      </c>
      <c r="Q5" s="103">
        <f t="shared" ref="Q5:Q14" si="4">H5/$D5</f>
        <v>0.16666666666666666</v>
      </c>
      <c r="R5" s="146">
        <f t="shared" ref="R5:R14" si="5">K5/D5</f>
        <v>1.1000000000000001</v>
      </c>
      <c r="S5" s="146">
        <f t="shared" ref="S5:S14" si="6">H5/C5*100000</f>
        <v>0.1432511202592901</v>
      </c>
      <c r="T5" s="60">
        <v>4</v>
      </c>
      <c r="U5" s="145" t="s">
        <v>372</v>
      </c>
    </row>
    <row r="6" spans="1:21">
      <c r="A6" s="60">
        <v>3</v>
      </c>
      <c r="B6" s="60" t="s">
        <v>26</v>
      </c>
      <c r="C6" s="102">
        <v>988185.81361439684</v>
      </c>
      <c r="D6" s="102">
        <v>71</v>
      </c>
      <c r="E6" s="102">
        <v>62</v>
      </c>
      <c r="F6" s="102">
        <v>10</v>
      </c>
      <c r="G6" s="102">
        <v>13</v>
      </c>
      <c r="H6" s="102">
        <v>2</v>
      </c>
      <c r="I6" s="102">
        <v>61</v>
      </c>
      <c r="J6" s="102">
        <v>10</v>
      </c>
      <c r="K6" s="102">
        <v>29</v>
      </c>
      <c r="L6" s="61">
        <f t="shared" si="0"/>
        <v>0.29346707471876521</v>
      </c>
      <c r="M6" s="61">
        <f t="shared" si="1"/>
        <v>7.1848835534594242</v>
      </c>
      <c r="N6" s="103">
        <f t="shared" ref="N6:N14" si="7">E6/$D6</f>
        <v>0.87323943661971826</v>
      </c>
      <c r="O6" s="103">
        <f t="shared" si="2"/>
        <v>0.14084507042253522</v>
      </c>
      <c r="P6" s="103">
        <f t="shared" si="3"/>
        <v>0.18309859154929578</v>
      </c>
      <c r="Q6" s="103">
        <f t="shared" si="4"/>
        <v>2.8169014084507043E-2</v>
      </c>
      <c r="R6" s="146">
        <f t="shared" si="5"/>
        <v>0.40845070422535212</v>
      </c>
      <c r="S6" s="146">
        <f t="shared" si="6"/>
        <v>0.20239108601294153</v>
      </c>
      <c r="T6" s="60">
        <v>4</v>
      </c>
      <c r="U6" s="145" t="s">
        <v>372</v>
      </c>
    </row>
    <row r="7" spans="1:21">
      <c r="A7" s="60">
        <v>4</v>
      </c>
      <c r="B7" s="60" t="s">
        <v>27</v>
      </c>
      <c r="C7" s="102">
        <v>3445576.037235003</v>
      </c>
      <c r="D7" s="102">
        <v>21</v>
      </c>
      <c r="E7" s="102">
        <v>19</v>
      </c>
      <c r="F7" s="102">
        <v>0</v>
      </c>
      <c r="G7" s="102">
        <v>5</v>
      </c>
      <c r="H7" s="102">
        <v>3</v>
      </c>
      <c r="I7" s="102">
        <v>24</v>
      </c>
      <c r="J7" s="102">
        <v>1</v>
      </c>
      <c r="K7" s="102">
        <v>21</v>
      </c>
      <c r="L7" s="61">
        <f t="shared" si="0"/>
        <v>6.0947718967920464E-2</v>
      </c>
      <c r="M7" s="61">
        <f t="shared" si="1"/>
        <v>0.60947718967920461</v>
      </c>
      <c r="N7" s="103">
        <f t="shared" si="7"/>
        <v>0.90476190476190477</v>
      </c>
      <c r="O7" s="103">
        <f t="shared" si="2"/>
        <v>0</v>
      </c>
      <c r="P7" s="103">
        <f t="shared" si="3"/>
        <v>0.23809523809523808</v>
      </c>
      <c r="Q7" s="103">
        <f t="shared" si="4"/>
        <v>0.14285714285714285</v>
      </c>
      <c r="R7" s="146">
        <f t="shared" si="5"/>
        <v>1</v>
      </c>
      <c r="S7" s="146">
        <f t="shared" si="6"/>
        <v>8.7068169954172089E-2</v>
      </c>
      <c r="T7" s="60">
        <v>5</v>
      </c>
      <c r="U7" s="111" t="s">
        <v>371</v>
      </c>
    </row>
    <row r="8" spans="1:21">
      <c r="A8" s="60">
        <v>5</v>
      </c>
      <c r="B8" s="60" t="s">
        <v>28</v>
      </c>
      <c r="C8" s="102">
        <v>2837111.0052755009</v>
      </c>
      <c r="D8" s="102">
        <v>26</v>
      </c>
      <c r="E8" s="102">
        <v>23</v>
      </c>
      <c r="F8" s="102">
        <v>0</v>
      </c>
      <c r="G8" s="102">
        <v>5</v>
      </c>
      <c r="H8" s="102">
        <v>0</v>
      </c>
      <c r="I8" s="102">
        <v>50</v>
      </c>
      <c r="J8" s="102">
        <v>8</v>
      </c>
      <c r="K8" s="102">
        <v>20</v>
      </c>
      <c r="L8" s="61">
        <f t="shared" si="0"/>
        <v>7.0494245599875202E-2</v>
      </c>
      <c r="M8" s="61">
        <f t="shared" si="1"/>
        <v>0.91642519279837764</v>
      </c>
      <c r="N8" s="103">
        <f t="shared" si="7"/>
        <v>0.88461538461538458</v>
      </c>
      <c r="O8" s="103">
        <f t="shared" si="2"/>
        <v>0</v>
      </c>
      <c r="P8" s="103">
        <f t="shared" si="3"/>
        <v>0.19230769230769232</v>
      </c>
      <c r="Q8" s="103">
        <f t="shared" si="4"/>
        <v>0</v>
      </c>
      <c r="R8" s="146">
        <f t="shared" si="5"/>
        <v>0.76923076923076927</v>
      </c>
      <c r="S8" s="146">
        <f t="shared" si="6"/>
        <v>0</v>
      </c>
      <c r="T8" s="60">
        <v>3</v>
      </c>
      <c r="U8" s="145" t="s">
        <v>372</v>
      </c>
    </row>
    <row r="9" spans="1:21">
      <c r="A9" s="60">
        <v>6</v>
      </c>
      <c r="B9" s="60" t="s">
        <v>29</v>
      </c>
      <c r="C9" s="102">
        <v>2029705.3890133754</v>
      </c>
      <c r="D9" s="102">
        <v>135</v>
      </c>
      <c r="E9" s="102">
        <v>87</v>
      </c>
      <c r="F9" s="102">
        <v>16</v>
      </c>
      <c r="G9" s="102">
        <v>35</v>
      </c>
      <c r="H9" s="102">
        <v>0</v>
      </c>
      <c r="I9" s="102">
        <v>118</v>
      </c>
      <c r="J9" s="102">
        <v>21</v>
      </c>
      <c r="K9" s="102">
        <v>120</v>
      </c>
      <c r="L9" s="61">
        <f t="shared" si="0"/>
        <v>0.59121880766317081</v>
      </c>
      <c r="M9" s="61">
        <f t="shared" si="1"/>
        <v>6.6512115862106711</v>
      </c>
      <c r="N9" s="103">
        <f t="shared" si="7"/>
        <v>0.64444444444444449</v>
      </c>
      <c r="O9" s="103">
        <f t="shared" si="2"/>
        <v>0.11851851851851852</v>
      </c>
      <c r="P9" s="103">
        <f t="shared" si="3"/>
        <v>0.25925925925925924</v>
      </c>
      <c r="Q9" s="103">
        <f t="shared" si="4"/>
        <v>0</v>
      </c>
      <c r="R9" s="146">
        <f t="shared" si="5"/>
        <v>0.88888888888888884</v>
      </c>
      <c r="S9" s="146">
        <f t="shared" si="6"/>
        <v>0</v>
      </c>
      <c r="T9" s="60">
        <v>6</v>
      </c>
      <c r="U9" s="111" t="s">
        <v>371</v>
      </c>
    </row>
    <row r="10" spans="1:21">
      <c r="A10" s="60">
        <v>7</v>
      </c>
      <c r="B10" s="60" t="s">
        <v>30</v>
      </c>
      <c r="C10" s="102">
        <v>1786632.0152504491</v>
      </c>
      <c r="D10" s="102">
        <v>31</v>
      </c>
      <c r="E10" s="102">
        <v>30</v>
      </c>
      <c r="F10" s="102">
        <v>1</v>
      </c>
      <c r="G10" s="102">
        <v>14</v>
      </c>
      <c r="H10" s="102">
        <v>1</v>
      </c>
      <c r="I10" s="102">
        <v>18</v>
      </c>
      <c r="J10" s="102">
        <v>5</v>
      </c>
      <c r="K10" s="102">
        <v>33</v>
      </c>
      <c r="L10" s="61">
        <f t="shared" si="0"/>
        <v>0.18470507479053586</v>
      </c>
      <c r="M10" s="61">
        <f t="shared" si="1"/>
        <v>1.7351082783353367</v>
      </c>
      <c r="N10" s="103">
        <f t="shared" si="7"/>
        <v>0.967741935483871</v>
      </c>
      <c r="O10" s="103">
        <f t="shared" si="2"/>
        <v>3.2258064516129031E-2</v>
      </c>
      <c r="P10" s="103">
        <f t="shared" si="3"/>
        <v>0.45161290322580644</v>
      </c>
      <c r="Q10" s="103">
        <f t="shared" si="4"/>
        <v>3.2258064516129031E-2</v>
      </c>
      <c r="R10" s="146">
        <f t="shared" si="5"/>
        <v>1.064516129032258</v>
      </c>
      <c r="S10" s="146">
        <f t="shared" si="6"/>
        <v>5.5971234785010864E-2</v>
      </c>
      <c r="T10" s="60">
        <v>2</v>
      </c>
      <c r="U10" s="110" t="s">
        <v>373</v>
      </c>
    </row>
    <row r="11" spans="1:21">
      <c r="A11" s="60">
        <v>8</v>
      </c>
      <c r="B11" s="60" t="s">
        <v>31</v>
      </c>
      <c r="C11" s="102">
        <v>685214.05062097788</v>
      </c>
      <c r="D11" s="102">
        <v>11</v>
      </c>
      <c r="E11" s="102">
        <v>10</v>
      </c>
      <c r="F11" s="102">
        <v>1</v>
      </c>
      <c r="G11" s="102">
        <v>8</v>
      </c>
      <c r="H11" s="102">
        <v>5</v>
      </c>
      <c r="I11" s="102">
        <v>1</v>
      </c>
      <c r="J11" s="102">
        <v>1</v>
      </c>
      <c r="K11" s="102">
        <v>12</v>
      </c>
      <c r="L11" s="61">
        <f t="shared" si="0"/>
        <v>0.17512775736465055</v>
      </c>
      <c r="M11" s="61">
        <f t="shared" si="1"/>
        <v>1.6053377758426304</v>
      </c>
      <c r="N11" s="103">
        <f t="shared" si="7"/>
        <v>0.90909090909090906</v>
      </c>
      <c r="O11" s="103">
        <f t="shared" si="2"/>
        <v>9.0909090909090912E-2</v>
      </c>
      <c r="P11" s="103">
        <f t="shared" si="3"/>
        <v>0.72727272727272729</v>
      </c>
      <c r="Q11" s="103">
        <f t="shared" si="4"/>
        <v>0.45454545454545453</v>
      </c>
      <c r="R11" s="146">
        <f t="shared" si="5"/>
        <v>1.0909090909090908</v>
      </c>
      <c r="S11" s="146">
        <f t="shared" si="6"/>
        <v>0.72969898901937735</v>
      </c>
      <c r="T11" s="60">
        <v>5</v>
      </c>
      <c r="U11" s="111" t="s">
        <v>371</v>
      </c>
    </row>
    <row r="12" spans="1:21">
      <c r="A12" s="60">
        <v>9</v>
      </c>
      <c r="B12" s="60" t="s">
        <v>32</v>
      </c>
      <c r="C12" s="102">
        <v>1370429.0912325222</v>
      </c>
      <c r="D12" s="102">
        <v>144</v>
      </c>
      <c r="E12" s="102">
        <v>95</v>
      </c>
      <c r="F12" s="102">
        <v>16</v>
      </c>
      <c r="G12" s="102">
        <v>49</v>
      </c>
      <c r="H12" s="102">
        <v>4</v>
      </c>
      <c r="I12" s="102">
        <v>87</v>
      </c>
      <c r="J12" s="102">
        <v>44</v>
      </c>
      <c r="K12" s="102">
        <v>143</v>
      </c>
      <c r="L12" s="61">
        <f t="shared" si="0"/>
        <v>1.0434688005009451</v>
      </c>
      <c r="M12" s="61">
        <f t="shared" si="1"/>
        <v>10.507657851198326</v>
      </c>
      <c r="N12" s="103">
        <f>E12/$D12</f>
        <v>0.65972222222222221</v>
      </c>
      <c r="O12" s="103">
        <f t="shared" si="2"/>
        <v>0.1111111111111111</v>
      </c>
      <c r="P12" s="103">
        <f>G12/$D12</f>
        <v>0.34027777777777779</v>
      </c>
      <c r="Q12" s="103">
        <f t="shared" si="4"/>
        <v>2.7777777777777776E-2</v>
      </c>
      <c r="R12" s="146">
        <f t="shared" si="5"/>
        <v>0.99305555555555558</v>
      </c>
      <c r="S12" s="146">
        <f t="shared" si="6"/>
        <v>0.29187938475550906</v>
      </c>
      <c r="T12" s="60">
        <v>8</v>
      </c>
      <c r="U12" s="111" t="s">
        <v>371</v>
      </c>
    </row>
    <row r="13" spans="1:21">
      <c r="A13" s="60">
        <v>10</v>
      </c>
      <c r="B13" s="60" t="s">
        <v>33</v>
      </c>
      <c r="C13" s="102">
        <v>1767416.2983562956</v>
      </c>
      <c r="D13" s="102">
        <v>13</v>
      </c>
      <c r="E13" s="102">
        <v>13</v>
      </c>
      <c r="F13" s="102">
        <v>1</v>
      </c>
      <c r="G13" s="102">
        <v>7</v>
      </c>
      <c r="H13" s="102">
        <v>4</v>
      </c>
      <c r="I13" s="102">
        <v>13</v>
      </c>
      <c r="J13" s="102">
        <v>0</v>
      </c>
      <c r="K13" s="102">
        <v>22</v>
      </c>
      <c r="L13" s="61">
        <f t="shared" si="0"/>
        <v>0.12447548447108976</v>
      </c>
      <c r="M13" s="61">
        <f t="shared" si="1"/>
        <v>0.73553695369280303</v>
      </c>
      <c r="N13" s="103">
        <f t="shared" si="7"/>
        <v>1</v>
      </c>
      <c r="O13" s="103">
        <f t="shared" si="2"/>
        <v>7.6923076923076927E-2</v>
      </c>
      <c r="P13" s="103">
        <f t="shared" si="3"/>
        <v>0.53846153846153844</v>
      </c>
      <c r="Q13" s="103">
        <f t="shared" si="4"/>
        <v>0.30769230769230771</v>
      </c>
      <c r="R13" s="146">
        <f t="shared" si="5"/>
        <v>1.6923076923076923</v>
      </c>
      <c r="S13" s="146">
        <f t="shared" si="6"/>
        <v>0.22631906267470864</v>
      </c>
      <c r="T13" s="60">
        <v>3</v>
      </c>
      <c r="U13" s="145" t="s">
        <v>372</v>
      </c>
    </row>
    <row r="14" spans="1:21">
      <c r="A14" s="60"/>
      <c r="B14" s="60" t="s">
        <v>34</v>
      </c>
      <c r="C14" s="102">
        <v>19406100</v>
      </c>
      <c r="D14" s="102">
        <v>532</v>
      </c>
      <c r="E14" s="102">
        <v>403</v>
      </c>
      <c r="F14" s="102">
        <v>74</v>
      </c>
      <c r="G14" s="102">
        <v>172</v>
      </c>
      <c r="H14" s="102">
        <v>26</v>
      </c>
      <c r="I14" s="102">
        <v>433</v>
      </c>
      <c r="J14" s="102">
        <v>98</v>
      </c>
      <c r="K14" s="102">
        <v>484</v>
      </c>
      <c r="L14" s="61">
        <f t="shared" si="0"/>
        <v>0.24940611457222214</v>
      </c>
      <c r="M14" s="61">
        <f t="shared" si="1"/>
        <v>2.7414060527359956</v>
      </c>
      <c r="N14" s="103">
        <f t="shared" si="7"/>
        <v>0.75751879699248126</v>
      </c>
      <c r="O14" s="103">
        <f t="shared" si="2"/>
        <v>0.13909774436090225</v>
      </c>
      <c r="P14" s="103">
        <f t="shared" si="3"/>
        <v>0.32330827067669171</v>
      </c>
      <c r="Q14" s="103">
        <f t="shared" si="4"/>
        <v>4.8872180451127817E-2</v>
      </c>
      <c r="R14" s="146">
        <f t="shared" si="5"/>
        <v>0.90977443609022557</v>
      </c>
      <c r="S14" s="146">
        <f t="shared" si="6"/>
        <v>0.13397849129912759</v>
      </c>
      <c r="T14" s="60"/>
      <c r="U14" s="110" t="s">
        <v>373</v>
      </c>
    </row>
  </sheetData>
  <conditionalFormatting sqref="D4:D14">
    <cfRule type="cellIs" dxfId="38" priority="37" operator="between">
      <formula>0</formula>
      <formula>20</formula>
    </cfRule>
    <cfRule type="cellIs" dxfId="37" priority="38" operator="between">
      <formula>21</formula>
      <formula>100</formula>
    </cfRule>
    <cfRule type="cellIs" dxfId="36" priority="39" operator="greaterThan">
      <formula>100</formula>
    </cfRule>
  </conditionalFormatting>
  <conditionalFormatting sqref="L4:L14">
    <cfRule type="cellIs" dxfId="35" priority="6" operator="lessThan">
      <formula>1</formula>
    </cfRule>
    <cfRule type="cellIs" dxfId="34" priority="7" operator="between">
      <formula>1</formula>
      <formula>2</formula>
    </cfRule>
    <cfRule type="cellIs" dxfId="33" priority="8" operator="greaterThan">
      <formula>2</formula>
    </cfRule>
    <cfRule type="cellIs" dxfId="32" priority="34" operator="lessThan">
      <formula>0.35</formula>
    </cfRule>
    <cfRule type="cellIs" dxfId="31" priority="35" operator="between">
      <formula>0.35</formula>
      <formula>0.99</formula>
    </cfRule>
    <cfRule type="cellIs" dxfId="30" priority="36" operator="greaterThanOrEqual">
      <formula>1</formula>
    </cfRule>
  </conditionalFormatting>
  <conditionalFormatting sqref="M4:M14">
    <cfRule type="cellIs" dxfId="29" priority="4" operator="lessThan">
      <formula>10</formula>
    </cfRule>
    <cfRule type="cellIs" dxfId="28" priority="5" operator="between">
      <formula>10</formula>
      <formula>20</formula>
    </cfRule>
    <cfRule type="cellIs" dxfId="27" priority="31" operator="between">
      <formula>0</formula>
      <formula>1.5</formula>
    </cfRule>
    <cfRule type="cellIs" dxfId="26" priority="32" operator="between">
      <formula>1.5</formula>
      <formula>2.5</formula>
    </cfRule>
    <cfRule type="cellIs" dxfId="25" priority="33" operator="greaterThanOrEqual">
      <formula>2.5</formula>
    </cfRule>
  </conditionalFormatting>
  <conditionalFormatting sqref="N4:N14">
    <cfRule type="cellIs" dxfId="24" priority="28" operator="between">
      <formula>0.76</formula>
      <formula>1</formula>
    </cfRule>
    <cfRule type="cellIs" dxfId="23" priority="29" operator="between">
      <formula>0.5</formula>
      <formula>0.75</formula>
    </cfRule>
    <cfRule type="cellIs" dxfId="22" priority="30" operator="lessThan">
      <formula>0.5</formula>
    </cfRule>
  </conditionalFormatting>
  <conditionalFormatting sqref="O4:O14">
    <cfRule type="cellIs" dxfId="21" priority="25" operator="lessThan">
      <formula>0.1</formula>
    </cfRule>
    <cfRule type="cellIs" dxfId="20" priority="26" operator="between">
      <formula>0.1</formula>
      <formula>0.2</formula>
    </cfRule>
    <cfRule type="cellIs" dxfId="19" priority="27" operator="greaterThan">
      <formula>0.2</formula>
    </cfRule>
  </conditionalFormatting>
  <conditionalFormatting sqref="P4:P14">
    <cfRule type="cellIs" dxfId="18" priority="22" operator="between">
      <formula>0.4</formula>
      <formula>0.6</formula>
    </cfRule>
    <cfRule type="cellIs" dxfId="17" priority="23" operator="greaterThan">
      <formula>0.6</formula>
    </cfRule>
    <cfRule type="cellIs" dxfId="16" priority="24" operator="lessThan">
      <formula>0.4</formula>
    </cfRule>
  </conditionalFormatting>
  <conditionalFormatting sqref="Q4:Q14">
    <cfRule type="cellIs" dxfId="15" priority="19" operator="lessThan">
      <formula>0.1</formula>
    </cfRule>
    <cfRule type="cellIs" dxfId="14" priority="20" operator="between">
      <formula>0.1</formula>
      <formula>0.2</formula>
    </cfRule>
    <cfRule type="cellIs" dxfId="13" priority="21" operator="greaterThan">
      <formula>0.2</formula>
    </cfRule>
  </conditionalFormatting>
  <conditionalFormatting sqref="T4:T14">
    <cfRule type="cellIs" dxfId="12" priority="1" operator="lessThan">
      <formula>3</formula>
    </cfRule>
    <cfRule type="cellIs" dxfId="11" priority="2" operator="between">
      <formula>3</formula>
      <formula>4</formula>
    </cfRule>
    <cfRule type="cellIs" dxfId="10" priority="3" operator="greaterThanOrEqual">
      <formula>5</formula>
    </cfRule>
    <cfRule type="cellIs" dxfId="9" priority="9" operator="between">
      <formula>3</formula>
      <formula>4</formula>
    </cfRule>
    <cfRule type="cellIs" dxfId="8" priority="13" operator="between">
      <formula>4</formula>
      <formula>5</formula>
    </cfRule>
    <cfRule type="cellIs" dxfId="7" priority="14" operator="between">
      <formula>0</formula>
      <formula>4</formula>
    </cfRule>
    <cfRule type="cellIs" dxfId="6" priority="15" operator="greaterThanOrEqual">
      <formula>6</formula>
    </cfRule>
    <cfRule type="cellIs" dxfId="5" priority="16" operator="between">
      <formula>0</formula>
      <formula>2</formula>
    </cfRule>
    <cfRule type="cellIs" dxfId="4" priority="17" operator="between">
      <formula>3</formula>
      <formula>4</formula>
    </cfRule>
    <cfRule type="cellIs" dxfId="3" priority="18" operator="greaterThanOrEqual">
      <formula>5</formula>
    </cfRule>
  </conditionalFormatting>
  <conditionalFormatting sqref="R4:S14">
    <cfRule type="cellIs" dxfId="2" priority="11" operator="lessThan">
      <formula>1</formula>
    </cfRule>
    <cfRule type="cellIs" dxfId="1" priority="12" operator="between">
      <formula>1</formula>
      <formula>2</formula>
    </cfRule>
  </conditionalFormatting>
  <conditionalFormatting sqref="S4:S14">
    <cfRule type="cellIs" dxfId="0" priority="10" operator="between">
      <formula>0.5</formula>
      <formula>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5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15" sqref="G15"/>
    </sheetView>
  </sheetViews>
  <sheetFormatPr defaultRowHeight="15"/>
  <cols>
    <col min="1" max="1" width="9.140625" style="19"/>
    <col min="2" max="2" width="15" style="19" customWidth="1"/>
    <col min="3" max="3" width="12.28515625" style="20" customWidth="1"/>
    <col min="4" max="8" width="9.28515625" style="19" bestFit="1" customWidth="1"/>
    <col min="9" max="12" width="9.28515625" style="19" customWidth="1"/>
    <col min="13" max="17" width="9.140625" style="19"/>
    <col min="20" max="16384" width="9.140625" style="19"/>
  </cols>
  <sheetData>
    <row r="1" spans="1:20">
      <c r="A1" s="19" t="s">
        <v>392</v>
      </c>
    </row>
    <row r="4" spans="1:20" s="26" customFormat="1" ht="45">
      <c r="A4" s="147"/>
      <c r="B4" s="60" t="s">
        <v>53</v>
      </c>
      <c r="C4" s="102" t="s">
        <v>70</v>
      </c>
      <c r="D4" s="147" t="s">
        <v>54</v>
      </c>
      <c r="E4" s="147" t="s">
        <v>61</v>
      </c>
      <c r="F4" s="147" t="s">
        <v>55</v>
      </c>
      <c r="G4" s="147" t="s">
        <v>56</v>
      </c>
      <c r="H4" s="147" t="s">
        <v>67</v>
      </c>
      <c r="I4" s="147" t="s">
        <v>38</v>
      </c>
      <c r="J4" s="147" t="s">
        <v>39</v>
      </c>
      <c r="K4" s="147" t="s">
        <v>57</v>
      </c>
      <c r="L4" s="35" t="s">
        <v>59</v>
      </c>
      <c r="M4" s="35" t="s">
        <v>60</v>
      </c>
      <c r="N4" s="35" t="s">
        <v>21</v>
      </c>
      <c r="O4" s="35" t="s">
        <v>64</v>
      </c>
      <c r="P4" s="35" t="s">
        <v>23</v>
      </c>
      <c r="Q4" s="35" t="s">
        <v>5</v>
      </c>
      <c r="R4" s="101" t="s">
        <v>320</v>
      </c>
      <c r="S4" s="101" t="s">
        <v>327</v>
      </c>
      <c r="T4" s="35" t="s">
        <v>50</v>
      </c>
    </row>
    <row r="5" spans="1:20">
      <c r="A5" s="60">
        <v>1</v>
      </c>
      <c r="B5" s="60" t="s">
        <v>24</v>
      </c>
      <c r="C5" s="102">
        <v>1168447.0026435717</v>
      </c>
      <c r="D5" s="60">
        <v>73</v>
      </c>
      <c r="E5" s="60">
        <v>64</v>
      </c>
      <c r="F5" s="60">
        <v>29</v>
      </c>
      <c r="G5" s="60">
        <v>29</v>
      </c>
      <c r="H5" s="60">
        <v>1</v>
      </c>
      <c r="I5" s="60">
        <v>52</v>
      </c>
      <c r="J5" s="60">
        <v>6</v>
      </c>
      <c r="K5" s="60">
        <v>85</v>
      </c>
      <c r="L5" s="143">
        <f>K5/C5*10000</f>
        <v>0.72746132094729477</v>
      </c>
      <c r="M5" s="143">
        <f>D5/C5*100000</f>
        <v>6.2476089916650031</v>
      </c>
      <c r="N5" s="103">
        <f>E5/$D5</f>
        <v>0.87671232876712324</v>
      </c>
      <c r="O5" s="103">
        <f t="shared" ref="O5:P5" si="0">F5/$D5</f>
        <v>0.39726027397260272</v>
      </c>
      <c r="P5" s="148">
        <f t="shared" si="0"/>
        <v>0.39726027397260272</v>
      </c>
      <c r="Q5" s="103">
        <f>H5/$D5</f>
        <v>1.3698630136986301E-2</v>
      </c>
      <c r="R5" s="104">
        <f>K5/D5</f>
        <v>1.1643835616438356</v>
      </c>
      <c r="S5" s="104">
        <f>H5/C5*100000</f>
        <v>8.5583684817328809E-2</v>
      </c>
      <c r="T5" s="60">
        <v>4</v>
      </c>
    </row>
    <row r="6" spans="1:20">
      <c r="A6" s="60">
        <v>2</v>
      </c>
      <c r="B6" s="60" t="s">
        <v>25</v>
      </c>
      <c r="C6" s="102">
        <v>3822782.2114165304</v>
      </c>
      <c r="D6" s="60">
        <v>19</v>
      </c>
      <c r="E6" s="60">
        <v>19</v>
      </c>
      <c r="F6" s="60">
        <v>1</v>
      </c>
      <c r="G6" s="60">
        <v>4</v>
      </c>
      <c r="H6" s="60">
        <v>3</v>
      </c>
      <c r="I6" s="60">
        <v>20</v>
      </c>
      <c r="J6" s="60">
        <v>2</v>
      </c>
      <c r="K6" s="60">
        <v>22</v>
      </c>
      <c r="L6" s="143">
        <f t="shared" ref="L6:L15" si="1">K6/C6*10000</f>
        <v>5.7549707996176716E-2</v>
      </c>
      <c r="M6" s="143">
        <f t="shared" ref="M6:M15" si="2">D6/C6*100000</f>
        <v>0.4970202054215262</v>
      </c>
      <c r="N6" s="103">
        <f t="shared" ref="N6:N15" si="3">E6/$D6</f>
        <v>1</v>
      </c>
      <c r="O6" s="103">
        <f t="shared" ref="O6:O14" si="4">F6/$D6</f>
        <v>5.2631578947368418E-2</v>
      </c>
      <c r="P6" s="148">
        <f t="shared" ref="P6:P15" si="5">G6/$D6</f>
        <v>0.21052631578947367</v>
      </c>
      <c r="Q6" s="103">
        <f t="shared" ref="Q6:Q15" si="6">H6/$D6</f>
        <v>0.15789473684210525</v>
      </c>
      <c r="R6" s="104">
        <f t="shared" ref="R6:R15" si="7">K6/D6</f>
        <v>1.1578947368421053</v>
      </c>
      <c r="S6" s="104">
        <f t="shared" ref="S6:S15" si="8">H6/C6*100000</f>
        <v>7.8476874540240965E-2</v>
      </c>
      <c r="T6" s="60">
        <v>4</v>
      </c>
    </row>
    <row r="7" spans="1:20">
      <c r="A7" s="60">
        <v>3</v>
      </c>
      <c r="B7" s="60" t="s">
        <v>26</v>
      </c>
      <c r="C7" s="102">
        <v>1027410.0566840167</v>
      </c>
      <c r="D7" s="60">
        <v>30</v>
      </c>
      <c r="E7" s="60">
        <v>26</v>
      </c>
      <c r="F7" s="60">
        <v>9</v>
      </c>
      <c r="G7" s="60">
        <v>11</v>
      </c>
      <c r="H7" s="60">
        <v>9</v>
      </c>
      <c r="I7" s="60">
        <v>1</v>
      </c>
      <c r="J7" s="60">
        <v>0</v>
      </c>
      <c r="K7" s="60">
        <v>49</v>
      </c>
      <c r="L7" s="143">
        <f t="shared" si="1"/>
        <v>0.47692739312040927</v>
      </c>
      <c r="M7" s="143">
        <f t="shared" si="2"/>
        <v>2.9199636313494444</v>
      </c>
      <c r="N7" s="103">
        <f t="shared" si="3"/>
        <v>0.8666666666666667</v>
      </c>
      <c r="O7" s="103">
        <f t="shared" si="4"/>
        <v>0.3</v>
      </c>
      <c r="P7" s="148">
        <f t="shared" si="5"/>
        <v>0.36666666666666664</v>
      </c>
      <c r="Q7" s="103">
        <f t="shared" si="6"/>
        <v>0.3</v>
      </c>
      <c r="R7" s="104">
        <f t="shared" si="7"/>
        <v>1.6333333333333333</v>
      </c>
      <c r="S7" s="104">
        <f t="shared" si="8"/>
        <v>0.87598908940483322</v>
      </c>
      <c r="T7" s="60">
        <v>9</v>
      </c>
    </row>
    <row r="8" spans="1:20">
      <c r="A8" s="60">
        <v>4</v>
      </c>
      <c r="B8" s="60" t="s">
        <v>27</v>
      </c>
      <c r="C8" s="102">
        <v>3983654.5364745394</v>
      </c>
      <c r="D8" s="60">
        <v>11</v>
      </c>
      <c r="E8" s="60">
        <v>11</v>
      </c>
      <c r="F8" s="60">
        <v>0</v>
      </c>
      <c r="G8" s="60">
        <v>6</v>
      </c>
      <c r="H8" s="60">
        <v>0</v>
      </c>
      <c r="I8" s="60">
        <v>9</v>
      </c>
      <c r="J8" s="60">
        <v>1</v>
      </c>
      <c r="K8" s="60">
        <v>18</v>
      </c>
      <c r="L8" s="143">
        <f t="shared" si="1"/>
        <v>4.5184640975242968E-2</v>
      </c>
      <c r="M8" s="143">
        <f t="shared" si="2"/>
        <v>0.27612836151537368</v>
      </c>
      <c r="N8" s="103">
        <f t="shared" si="3"/>
        <v>1</v>
      </c>
      <c r="O8" s="103">
        <f t="shared" si="4"/>
        <v>0</v>
      </c>
      <c r="P8" s="148">
        <f t="shared" si="5"/>
        <v>0.54545454545454541</v>
      </c>
      <c r="Q8" s="103">
        <f t="shared" si="6"/>
        <v>0</v>
      </c>
      <c r="R8" s="104">
        <f t="shared" si="7"/>
        <v>1.6363636363636365</v>
      </c>
      <c r="S8" s="104">
        <f t="shared" si="8"/>
        <v>0</v>
      </c>
      <c r="T8" s="60">
        <v>1</v>
      </c>
    </row>
    <row r="9" spans="1:20">
      <c r="A9" s="60">
        <v>5</v>
      </c>
      <c r="B9" s="60" t="s">
        <v>28</v>
      </c>
      <c r="C9" s="102">
        <v>3026417.8289078525</v>
      </c>
      <c r="D9" s="60">
        <v>16</v>
      </c>
      <c r="E9" s="60">
        <v>15</v>
      </c>
      <c r="F9" s="60">
        <v>0</v>
      </c>
      <c r="G9" s="60">
        <v>8</v>
      </c>
      <c r="H9" s="60">
        <v>1</v>
      </c>
      <c r="I9" s="60">
        <v>14</v>
      </c>
      <c r="J9" s="60">
        <v>2</v>
      </c>
      <c r="K9" s="60">
        <v>23</v>
      </c>
      <c r="L9" s="143">
        <f t="shared" si="1"/>
        <v>7.5997437565651804E-2</v>
      </c>
      <c r="M9" s="143">
        <f t="shared" si="2"/>
        <v>0.52867782654366469</v>
      </c>
      <c r="N9" s="103">
        <f t="shared" si="3"/>
        <v>0.9375</v>
      </c>
      <c r="O9" s="103">
        <f t="shared" si="4"/>
        <v>0</v>
      </c>
      <c r="P9" s="148">
        <f t="shared" si="5"/>
        <v>0.5</v>
      </c>
      <c r="Q9" s="103">
        <f t="shared" si="6"/>
        <v>6.25E-2</v>
      </c>
      <c r="R9" s="104">
        <f t="shared" si="7"/>
        <v>1.4375</v>
      </c>
      <c r="S9" s="104">
        <f t="shared" si="8"/>
        <v>3.3042364158979043E-2</v>
      </c>
      <c r="T9" s="60">
        <v>1</v>
      </c>
    </row>
    <row r="10" spans="1:20">
      <c r="A10" s="60">
        <v>6</v>
      </c>
      <c r="B10" s="60" t="s">
        <v>29</v>
      </c>
      <c r="C10" s="102">
        <v>2403031.8351532775</v>
      </c>
      <c r="D10" s="60">
        <v>86</v>
      </c>
      <c r="E10" s="60">
        <v>69</v>
      </c>
      <c r="F10" s="60">
        <v>13</v>
      </c>
      <c r="G10" s="60">
        <v>49</v>
      </c>
      <c r="H10" s="60">
        <v>7</v>
      </c>
      <c r="I10" s="60">
        <v>42</v>
      </c>
      <c r="J10" s="60">
        <v>39</v>
      </c>
      <c r="K10" s="60">
        <v>113</v>
      </c>
      <c r="L10" s="143">
        <f t="shared" si="1"/>
        <v>0.47023929665414643</v>
      </c>
      <c r="M10" s="143">
        <f t="shared" si="2"/>
        <v>3.578812346217398</v>
      </c>
      <c r="N10" s="103">
        <f t="shared" si="3"/>
        <v>0.80232558139534882</v>
      </c>
      <c r="O10" s="103">
        <f t="shared" si="4"/>
        <v>0.15116279069767441</v>
      </c>
      <c r="P10" s="148">
        <f t="shared" si="5"/>
        <v>0.56976744186046513</v>
      </c>
      <c r="Q10" s="103">
        <f t="shared" si="6"/>
        <v>8.1395348837209308E-2</v>
      </c>
      <c r="R10" s="104">
        <f t="shared" si="7"/>
        <v>1.3139534883720929</v>
      </c>
      <c r="S10" s="104">
        <f t="shared" si="8"/>
        <v>0.29129867934327658</v>
      </c>
      <c r="T10" s="60">
        <v>3</v>
      </c>
    </row>
    <row r="11" spans="1:20">
      <c r="A11" s="60">
        <v>7</v>
      </c>
      <c r="B11" s="60" t="s">
        <v>30</v>
      </c>
      <c r="C11" s="102">
        <v>1931307.7984359434</v>
      </c>
      <c r="D11" s="60">
        <v>11</v>
      </c>
      <c r="E11" s="60">
        <v>10</v>
      </c>
      <c r="F11" s="60">
        <v>0</v>
      </c>
      <c r="G11" s="60">
        <v>4</v>
      </c>
      <c r="H11" s="60">
        <v>0</v>
      </c>
      <c r="I11" s="60">
        <v>4</v>
      </c>
      <c r="J11" s="60">
        <v>2</v>
      </c>
      <c r="K11" s="60">
        <v>28</v>
      </c>
      <c r="L11" s="143">
        <f t="shared" si="1"/>
        <v>0.14497947982540954</v>
      </c>
      <c r="M11" s="143">
        <f t="shared" si="2"/>
        <v>0.56956224217125184</v>
      </c>
      <c r="N11" s="103">
        <f t="shared" si="3"/>
        <v>0.90909090909090906</v>
      </c>
      <c r="O11" s="103">
        <f t="shared" si="4"/>
        <v>0</v>
      </c>
      <c r="P11" s="148">
        <f t="shared" si="5"/>
        <v>0.36363636363636365</v>
      </c>
      <c r="Q11" s="103">
        <f t="shared" si="6"/>
        <v>0</v>
      </c>
      <c r="R11" s="104">
        <f t="shared" si="7"/>
        <v>2.5454545454545454</v>
      </c>
      <c r="S11" s="104">
        <f t="shared" si="8"/>
        <v>0</v>
      </c>
      <c r="T11" s="60">
        <v>4</v>
      </c>
    </row>
    <row r="12" spans="1:20">
      <c r="A12" s="60">
        <v>8</v>
      </c>
      <c r="B12" s="60" t="s">
        <v>31</v>
      </c>
      <c r="C12" s="102">
        <v>730935.10108044639</v>
      </c>
      <c r="D12" s="60">
        <v>6</v>
      </c>
      <c r="E12" s="60">
        <v>6</v>
      </c>
      <c r="F12" s="60">
        <v>0</v>
      </c>
      <c r="G12" s="60">
        <v>0</v>
      </c>
      <c r="H12" s="60">
        <v>0</v>
      </c>
      <c r="I12" s="60">
        <v>5</v>
      </c>
      <c r="J12" s="60">
        <v>0</v>
      </c>
      <c r="K12" s="60">
        <v>6</v>
      </c>
      <c r="L12" s="143">
        <f t="shared" si="1"/>
        <v>8.2086631099409224E-2</v>
      </c>
      <c r="M12" s="143">
        <f t="shared" si="2"/>
        <v>0.82086631099409224</v>
      </c>
      <c r="N12" s="103">
        <f t="shared" si="3"/>
        <v>1</v>
      </c>
      <c r="O12" s="103">
        <f t="shared" si="4"/>
        <v>0</v>
      </c>
      <c r="P12" s="148">
        <f t="shared" si="5"/>
        <v>0</v>
      </c>
      <c r="Q12" s="103">
        <f t="shared" si="6"/>
        <v>0</v>
      </c>
      <c r="R12" s="104">
        <f t="shared" si="7"/>
        <v>1</v>
      </c>
      <c r="S12" s="104">
        <f t="shared" si="8"/>
        <v>0</v>
      </c>
      <c r="T12" s="60">
        <v>3</v>
      </c>
    </row>
    <row r="13" spans="1:20">
      <c r="A13" s="60">
        <v>9</v>
      </c>
      <c r="B13" s="60" t="s">
        <v>32</v>
      </c>
      <c r="C13" s="102">
        <v>1522467.05371722</v>
      </c>
      <c r="D13" s="60">
        <v>39</v>
      </c>
      <c r="E13" s="60">
        <v>36</v>
      </c>
      <c r="F13" s="60">
        <v>5</v>
      </c>
      <c r="G13" s="60">
        <v>17</v>
      </c>
      <c r="H13" s="60">
        <v>1</v>
      </c>
      <c r="I13" s="60">
        <v>28</v>
      </c>
      <c r="J13" s="60">
        <v>1</v>
      </c>
      <c r="K13" s="60">
        <v>60</v>
      </c>
      <c r="L13" s="143">
        <f t="shared" si="1"/>
        <v>0.39409719805433818</v>
      </c>
      <c r="M13" s="143">
        <f t="shared" si="2"/>
        <v>2.5616317873531984</v>
      </c>
      <c r="N13" s="103">
        <f t="shared" si="3"/>
        <v>0.92307692307692313</v>
      </c>
      <c r="O13" s="103">
        <f t="shared" si="4"/>
        <v>0.12820512820512819</v>
      </c>
      <c r="P13" s="148">
        <f t="shared" si="5"/>
        <v>0.4358974358974359</v>
      </c>
      <c r="Q13" s="103">
        <f t="shared" si="6"/>
        <v>2.564102564102564E-2</v>
      </c>
      <c r="R13" s="104">
        <f t="shared" si="7"/>
        <v>1.5384615384615385</v>
      </c>
      <c r="S13" s="104">
        <f t="shared" si="8"/>
        <v>6.5682866342389706E-2</v>
      </c>
      <c r="T13" s="60">
        <v>3</v>
      </c>
    </row>
    <row r="14" spans="1:20">
      <c r="A14" s="60">
        <v>10</v>
      </c>
      <c r="B14" s="60" t="s">
        <v>33</v>
      </c>
      <c r="C14" s="102">
        <v>1887965.5754865995</v>
      </c>
      <c r="D14" s="60">
        <v>24</v>
      </c>
      <c r="E14" s="60">
        <v>19</v>
      </c>
      <c r="F14" s="60">
        <v>1</v>
      </c>
      <c r="G14" s="60">
        <v>6</v>
      </c>
      <c r="H14" s="60">
        <v>0</v>
      </c>
      <c r="I14" s="60">
        <v>30</v>
      </c>
      <c r="J14" s="60">
        <v>1</v>
      </c>
      <c r="K14" s="60">
        <v>22</v>
      </c>
      <c r="L14" s="143">
        <f t="shared" si="1"/>
        <v>0.11652754841321604</v>
      </c>
      <c r="M14" s="143">
        <f t="shared" si="2"/>
        <v>1.2712096190532658</v>
      </c>
      <c r="N14" s="103">
        <f t="shared" si="3"/>
        <v>0.79166666666666663</v>
      </c>
      <c r="O14" s="103">
        <f t="shared" si="4"/>
        <v>4.1666666666666664E-2</v>
      </c>
      <c r="P14" s="148">
        <f t="shared" si="5"/>
        <v>0.25</v>
      </c>
      <c r="Q14" s="103">
        <f t="shared" si="6"/>
        <v>0</v>
      </c>
      <c r="R14" s="104">
        <f t="shared" si="7"/>
        <v>0.91666666666666663</v>
      </c>
      <c r="S14" s="104">
        <f t="shared" si="8"/>
        <v>0</v>
      </c>
      <c r="T14" s="60">
        <v>3</v>
      </c>
    </row>
    <row r="15" spans="1:20">
      <c r="A15" s="60"/>
      <c r="B15" s="60" t="s">
        <v>34</v>
      </c>
      <c r="C15" s="102">
        <v>21504419</v>
      </c>
      <c r="D15" s="60">
        <v>315</v>
      </c>
      <c r="E15" s="60">
        <v>275</v>
      </c>
      <c r="F15" s="60">
        <v>58</v>
      </c>
      <c r="G15" s="60">
        <v>134</v>
      </c>
      <c r="H15" s="60">
        <v>22</v>
      </c>
      <c r="I15" s="60">
        <v>205</v>
      </c>
      <c r="J15" s="60">
        <v>54</v>
      </c>
      <c r="K15" s="60">
        <v>426</v>
      </c>
      <c r="L15" s="143">
        <f t="shared" si="1"/>
        <v>0.19809881866606116</v>
      </c>
      <c r="M15" s="143">
        <f t="shared" si="2"/>
        <v>1.4648152084462269</v>
      </c>
      <c r="N15" s="103">
        <f t="shared" si="3"/>
        <v>0.87301587301587302</v>
      </c>
      <c r="O15" s="103">
        <f>F15/$D15</f>
        <v>0.18412698412698414</v>
      </c>
      <c r="P15" s="148">
        <f t="shared" si="5"/>
        <v>0.42539682539682538</v>
      </c>
      <c r="Q15" s="103">
        <f t="shared" si="6"/>
        <v>6.9841269841269843E-2</v>
      </c>
      <c r="R15" s="104">
        <f t="shared" si="7"/>
        <v>1.3523809523809525</v>
      </c>
      <c r="S15" s="104">
        <f t="shared" si="8"/>
        <v>0.10230455424068886</v>
      </c>
      <c r="T15" s="60"/>
    </row>
  </sheetData>
  <conditionalFormatting sqref="D5:D15">
    <cfRule type="cellIs" dxfId="226" priority="43" operator="between">
      <formula>0</formula>
      <formula>20</formula>
    </cfRule>
    <cfRule type="cellIs" dxfId="225" priority="44" operator="between">
      <formula>21</formula>
      <formula>100</formula>
    </cfRule>
  </conditionalFormatting>
  <conditionalFormatting sqref="L5:L15">
    <cfRule type="cellIs" dxfId="224" priority="40" operator="lessThan">
      <formula>0.35</formula>
    </cfRule>
    <cfRule type="cellIs" dxfId="223" priority="41" operator="between">
      <formula>0.35</formula>
      <formula>0.99</formula>
    </cfRule>
    <cfRule type="cellIs" dxfId="222" priority="42" operator="greaterThanOrEqual">
      <formula>1</formula>
    </cfRule>
    <cfRule type="cellIs" dxfId="221" priority="5" operator="lessThan">
      <formula>1</formula>
    </cfRule>
  </conditionalFormatting>
  <conditionalFormatting sqref="M5:M15">
    <cfRule type="cellIs" dxfId="220" priority="37" operator="between">
      <formula>0</formula>
      <formula>1.5</formula>
    </cfRule>
    <cfRule type="cellIs" dxfId="219" priority="38" operator="between">
      <formula>1.5</formula>
      <formula>2.4</formula>
    </cfRule>
    <cfRule type="cellIs" dxfId="218" priority="39" operator="greaterThanOrEqual">
      <formula>2.5</formula>
    </cfRule>
    <cfRule type="cellIs" dxfId="217" priority="4" operator="lessThan">
      <formula>10</formula>
    </cfRule>
  </conditionalFormatting>
  <conditionalFormatting sqref="N5:N15">
    <cfRule type="cellIs" dxfId="216" priority="34" operator="between">
      <formula>0.76</formula>
      <formula>1</formula>
    </cfRule>
    <cfRule type="cellIs" dxfId="215" priority="35" operator="between">
      <formula>0.5</formula>
      <formula>0.75</formula>
    </cfRule>
    <cfRule type="cellIs" dxfId="214" priority="36" operator="lessThan">
      <formula>0.5</formula>
    </cfRule>
  </conditionalFormatting>
  <conditionalFormatting sqref="O5:O15">
    <cfRule type="cellIs" dxfId="213" priority="31" operator="lessThan">
      <formula>0.1</formula>
    </cfRule>
    <cfRule type="cellIs" dxfId="212" priority="32" operator="between">
      <formula>0.1</formula>
      <formula>0.2</formula>
    </cfRule>
    <cfRule type="cellIs" dxfId="211" priority="33" operator="greaterThan">
      <formula>0.2</formula>
    </cfRule>
  </conditionalFormatting>
  <conditionalFormatting sqref="Q5:Q15">
    <cfRule type="cellIs" dxfId="210" priority="23" operator="lessThan">
      <formula>0.1</formula>
    </cfRule>
    <cfRule type="cellIs" dxfId="209" priority="24" operator="between">
      <formula>0.1</formula>
      <formula>0.2</formula>
    </cfRule>
    <cfRule type="cellIs" dxfId="208" priority="25" operator="greaterThan">
      <formula>0.2</formula>
    </cfRule>
  </conditionalFormatting>
  <conditionalFormatting sqref="T5:T15">
    <cfRule type="cellIs" dxfId="207" priority="11" operator="between">
      <formula>4</formula>
      <formula>5</formula>
    </cfRule>
    <cfRule type="cellIs" dxfId="206" priority="12" operator="between">
      <formula>0</formula>
      <formula>3</formula>
    </cfRule>
    <cfRule type="cellIs" dxfId="205" priority="13" operator="greaterThanOrEqual">
      <formula>6</formula>
    </cfRule>
    <cfRule type="cellIs" dxfId="204" priority="20" operator="between">
      <formula>0</formula>
      <formula>2</formula>
    </cfRule>
    <cfRule type="cellIs" dxfId="203" priority="21" operator="between">
      <formula>3</formula>
      <formula>4.9</formula>
    </cfRule>
    <cfRule type="cellIs" dxfId="202" priority="22" operator="greaterThanOrEqual">
      <formula>5</formula>
    </cfRule>
    <cfRule type="cellIs" dxfId="201" priority="6" operator="between">
      <formula>3</formula>
      <formula>4</formula>
    </cfRule>
    <cfRule type="cellIs" dxfId="200" priority="3" operator="greaterThanOrEqual">
      <formula>5</formula>
    </cfRule>
    <cfRule type="cellIs" dxfId="199" priority="2" operator="between">
      <formula>3</formula>
      <formula>4</formula>
    </cfRule>
    <cfRule type="cellIs" dxfId="198" priority="1" operator="lessThan">
      <formula>3</formula>
    </cfRule>
  </conditionalFormatting>
  <conditionalFormatting sqref="P5:P15">
    <cfRule type="cellIs" dxfId="197" priority="14" operator="between">
      <formula>0.397</formula>
      <formula>0.6</formula>
    </cfRule>
    <cfRule type="cellIs" dxfId="196" priority="15" operator="lessThan">
      <formula>0.396</formula>
    </cfRule>
  </conditionalFormatting>
  <conditionalFormatting sqref="R5:S15">
    <cfRule type="cellIs" dxfId="195" priority="8" operator="lessThan">
      <formula>1</formula>
    </cfRule>
    <cfRule type="cellIs" dxfId="194" priority="9" operator="between">
      <formula>1</formula>
      <formula>2</formula>
    </cfRule>
    <cfRule type="cellIs" dxfId="193" priority="10" operator="greaterThan">
      <formula>2</formula>
    </cfRule>
  </conditionalFormatting>
  <conditionalFormatting sqref="S5:S15">
    <cfRule type="cellIs" dxfId="192" priority="7" operator="between">
      <formula>0.5</formula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C5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17" sqref="N17"/>
    </sheetView>
  </sheetViews>
  <sheetFormatPr defaultRowHeight="15"/>
  <cols>
    <col min="1" max="1" width="13.7109375" style="82" customWidth="1"/>
    <col min="2" max="11" width="7" style="78" customWidth="1"/>
    <col min="12" max="12" width="9.28515625" style="68" customWidth="1"/>
    <col min="13" max="13" width="9.140625" style="68"/>
    <col min="14" max="14" width="13.42578125" style="82" customWidth="1"/>
    <col min="15" max="54" width="4.140625" style="68" customWidth="1"/>
    <col min="55" max="16384" width="9.140625" style="68"/>
  </cols>
  <sheetData>
    <row r="1" spans="1:55" s="63" customFormat="1" ht="16.5" customHeight="1" thickBot="1">
      <c r="A1" s="79" t="s">
        <v>72</v>
      </c>
      <c r="B1" s="64"/>
      <c r="C1" s="64"/>
      <c r="D1" s="64"/>
      <c r="E1" s="64"/>
      <c r="F1" s="64"/>
      <c r="G1" s="64"/>
      <c r="H1" s="64"/>
      <c r="I1" s="64"/>
      <c r="J1" s="64"/>
      <c r="K1" s="64"/>
      <c r="N1" s="79"/>
      <c r="O1" s="96" t="s">
        <v>51</v>
      </c>
      <c r="P1" s="97"/>
      <c r="Q1" s="97"/>
      <c r="R1" s="97"/>
      <c r="S1" s="97"/>
      <c r="T1" s="97"/>
      <c r="U1" s="97"/>
      <c r="V1" s="97"/>
      <c r="W1" s="97"/>
      <c r="X1" s="98"/>
      <c r="Y1" s="96" t="s">
        <v>58</v>
      </c>
      <c r="Z1" s="97"/>
      <c r="AA1" s="97"/>
      <c r="AB1" s="97"/>
      <c r="AC1" s="97"/>
      <c r="AD1" s="97"/>
      <c r="AE1" s="97"/>
      <c r="AF1" s="97"/>
      <c r="AG1" s="97"/>
      <c r="AH1" s="98"/>
      <c r="AI1" s="96" t="s">
        <v>69</v>
      </c>
      <c r="AJ1" s="97"/>
      <c r="AK1" s="97"/>
      <c r="AL1" s="97"/>
      <c r="AM1" s="97"/>
      <c r="AN1" s="97"/>
      <c r="AO1" s="97"/>
      <c r="AP1" s="97"/>
      <c r="AQ1" s="97"/>
      <c r="AR1" s="98"/>
      <c r="AS1" s="96" t="s">
        <v>83</v>
      </c>
      <c r="AT1" s="97"/>
      <c r="AU1" s="97"/>
      <c r="AV1" s="97"/>
      <c r="AW1" s="97"/>
      <c r="AX1" s="97"/>
      <c r="AY1" s="97"/>
      <c r="AZ1" s="97"/>
      <c r="BA1" s="97"/>
      <c r="BB1" s="98"/>
    </row>
    <row r="2" spans="1:55" s="24" customFormat="1" ht="112.5" customHeight="1">
      <c r="A2" s="80" t="s">
        <v>73</v>
      </c>
      <c r="B2" s="65" t="s">
        <v>35</v>
      </c>
      <c r="C2" s="65" t="s">
        <v>44</v>
      </c>
      <c r="D2" s="65" t="s">
        <v>74</v>
      </c>
      <c r="E2" s="65" t="s">
        <v>21</v>
      </c>
      <c r="F2" s="65" t="s">
        <v>64</v>
      </c>
      <c r="G2" s="65" t="s">
        <v>23</v>
      </c>
      <c r="H2" s="65" t="s">
        <v>5</v>
      </c>
      <c r="I2" s="65" t="s">
        <v>321</v>
      </c>
      <c r="J2" s="65" t="s">
        <v>326</v>
      </c>
      <c r="K2" s="65" t="s">
        <v>369</v>
      </c>
      <c r="L2" s="86" t="s">
        <v>370</v>
      </c>
      <c r="N2" s="83" t="s">
        <v>73</v>
      </c>
      <c r="O2" s="66" t="s">
        <v>35</v>
      </c>
      <c r="P2" s="65" t="s">
        <v>44</v>
      </c>
      <c r="Q2" s="65" t="s">
        <v>74</v>
      </c>
      <c r="R2" s="65" t="s">
        <v>21</v>
      </c>
      <c r="S2" s="65" t="s">
        <v>64</v>
      </c>
      <c r="T2" s="65" t="s">
        <v>23</v>
      </c>
      <c r="U2" s="65" t="s">
        <v>5</v>
      </c>
      <c r="V2" s="65" t="s">
        <v>321</v>
      </c>
      <c r="W2" s="65" t="s">
        <v>326</v>
      </c>
      <c r="X2" s="67" t="s">
        <v>328</v>
      </c>
      <c r="Y2" s="66" t="s">
        <v>35</v>
      </c>
      <c r="Z2" s="65" t="s">
        <v>329</v>
      </c>
      <c r="AA2" s="65" t="s">
        <v>330</v>
      </c>
      <c r="AB2" s="65" t="s">
        <v>21</v>
      </c>
      <c r="AC2" s="65" t="s">
        <v>64</v>
      </c>
      <c r="AD2" s="65" t="s">
        <v>23</v>
      </c>
      <c r="AE2" s="65" t="s">
        <v>5</v>
      </c>
      <c r="AF2" s="65" t="s">
        <v>321</v>
      </c>
      <c r="AG2" s="65" t="s">
        <v>331</v>
      </c>
      <c r="AH2" s="67" t="s">
        <v>328</v>
      </c>
      <c r="AI2" s="66" t="s">
        <v>35</v>
      </c>
      <c r="AJ2" s="65" t="s">
        <v>332</v>
      </c>
      <c r="AK2" s="65" t="s">
        <v>333</v>
      </c>
      <c r="AL2" s="65" t="s">
        <v>21</v>
      </c>
      <c r="AM2" s="65" t="s">
        <v>64</v>
      </c>
      <c r="AN2" s="65" t="s">
        <v>23</v>
      </c>
      <c r="AO2" s="65" t="s">
        <v>5</v>
      </c>
      <c r="AP2" s="65" t="s">
        <v>321</v>
      </c>
      <c r="AQ2" s="65" t="s">
        <v>334</v>
      </c>
      <c r="AR2" s="67" t="s">
        <v>328</v>
      </c>
      <c r="AS2" s="66" t="s">
        <v>35</v>
      </c>
      <c r="AT2" s="65" t="s">
        <v>335</v>
      </c>
      <c r="AU2" s="65" t="s">
        <v>336</v>
      </c>
      <c r="AV2" s="65" t="s">
        <v>21</v>
      </c>
      <c r="AW2" s="65" t="s">
        <v>64</v>
      </c>
      <c r="AX2" s="65" t="s">
        <v>23</v>
      </c>
      <c r="AY2" s="65" t="s">
        <v>5</v>
      </c>
      <c r="AZ2" s="65" t="s">
        <v>321</v>
      </c>
      <c r="BA2" s="65" t="s">
        <v>337</v>
      </c>
      <c r="BB2" s="67" t="s">
        <v>328</v>
      </c>
    </row>
    <row r="3" spans="1:55">
      <c r="A3" s="88" t="s">
        <v>51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N3" s="84" t="s">
        <v>75</v>
      </c>
      <c r="O3" s="47">
        <v>29</v>
      </c>
      <c r="P3" s="44">
        <v>2.08</v>
      </c>
      <c r="Q3" s="44">
        <v>4.54</v>
      </c>
      <c r="R3" s="43">
        <v>0.62</v>
      </c>
      <c r="S3" s="43">
        <v>0.17</v>
      </c>
      <c r="T3" s="45" t="s">
        <v>71</v>
      </c>
      <c r="U3" s="46">
        <v>0.03</v>
      </c>
      <c r="V3" s="69">
        <v>4.5862068965517242</v>
      </c>
      <c r="W3" s="69">
        <v>0.15654589413199585</v>
      </c>
      <c r="X3" s="55">
        <v>7</v>
      </c>
      <c r="Y3" s="47">
        <v>50</v>
      </c>
      <c r="Z3" s="43">
        <v>0.68</v>
      </c>
      <c r="AA3" s="44">
        <v>6.22</v>
      </c>
      <c r="AB3" s="43">
        <v>0.6</v>
      </c>
      <c r="AC3" s="46">
        <v>0.06</v>
      </c>
      <c r="AD3" s="44">
        <v>0.2</v>
      </c>
      <c r="AE3" s="46">
        <v>0.04</v>
      </c>
      <c r="AF3" s="69">
        <v>1.1000000000000001</v>
      </c>
      <c r="AG3" s="69">
        <v>0.24888633927920548</v>
      </c>
      <c r="AH3" s="55">
        <v>5</v>
      </c>
      <c r="AI3" s="47">
        <v>50</v>
      </c>
      <c r="AJ3" s="43">
        <v>0.51</v>
      </c>
      <c r="AK3" s="44">
        <v>4.97</v>
      </c>
      <c r="AL3" s="43">
        <v>0.74</v>
      </c>
      <c r="AM3" s="44">
        <v>0.52</v>
      </c>
      <c r="AN3" s="46">
        <v>0.48</v>
      </c>
      <c r="AO3" s="46">
        <v>0.04</v>
      </c>
      <c r="AP3" s="70">
        <v>1.02</v>
      </c>
      <c r="AQ3" s="70">
        <v>0.19891468190245973</v>
      </c>
      <c r="AR3" s="55">
        <v>5</v>
      </c>
      <c r="AS3" s="47">
        <v>73</v>
      </c>
      <c r="AT3" s="43">
        <v>0.73</v>
      </c>
      <c r="AU3" s="44">
        <v>6.25</v>
      </c>
      <c r="AV3" s="46">
        <v>0.88</v>
      </c>
      <c r="AW3" s="44">
        <v>0.4</v>
      </c>
      <c r="AX3" s="46">
        <v>0.4</v>
      </c>
      <c r="AY3" s="46">
        <v>0.01</v>
      </c>
      <c r="AZ3" s="70">
        <v>1.1643835616438356</v>
      </c>
      <c r="BA3" s="70">
        <v>8.5583684817328809E-2</v>
      </c>
      <c r="BB3" s="55">
        <v>4</v>
      </c>
    </row>
    <row r="4" spans="1:55">
      <c r="A4" s="81" t="s">
        <v>75</v>
      </c>
      <c r="B4" s="36">
        <v>29</v>
      </c>
      <c r="C4" s="37">
        <v>2.08</v>
      </c>
      <c r="D4" s="37">
        <v>4.54</v>
      </c>
      <c r="E4" s="38">
        <v>0.62</v>
      </c>
      <c r="F4" s="38">
        <v>0.17</v>
      </c>
      <c r="G4" s="39" t="s">
        <v>71</v>
      </c>
      <c r="H4" s="40">
        <v>0.03</v>
      </c>
      <c r="I4" s="71">
        <v>4.5862068965517242</v>
      </c>
      <c r="J4" s="71">
        <v>0.15654589413199585</v>
      </c>
      <c r="K4" s="37">
        <v>7</v>
      </c>
      <c r="L4" s="87" t="s">
        <v>371</v>
      </c>
      <c r="N4" s="84" t="s">
        <v>25</v>
      </c>
      <c r="O4" s="47">
        <v>88</v>
      </c>
      <c r="P4" s="43">
        <v>0.4</v>
      </c>
      <c r="Q4" s="44">
        <v>3.51</v>
      </c>
      <c r="R4" s="43">
        <v>0.74</v>
      </c>
      <c r="S4" s="46">
        <v>0.03</v>
      </c>
      <c r="T4" s="45" t="s">
        <v>71</v>
      </c>
      <c r="U4" s="43">
        <v>0.18</v>
      </c>
      <c r="V4" s="69">
        <v>1.1363636363636365</v>
      </c>
      <c r="W4" s="69">
        <v>0.63818596786381709</v>
      </c>
      <c r="X4" s="55">
        <v>5</v>
      </c>
      <c r="Y4" s="47">
        <v>33</v>
      </c>
      <c r="Z4" s="46">
        <v>0.14000000000000001</v>
      </c>
      <c r="AA4" s="46">
        <v>1.23</v>
      </c>
      <c r="AB4" s="46">
        <v>0.91</v>
      </c>
      <c r="AC4" s="46">
        <v>0</v>
      </c>
      <c r="AD4" s="44">
        <v>0.09</v>
      </c>
      <c r="AE4" s="44">
        <v>0.21</v>
      </c>
      <c r="AF4" s="69">
        <v>1.1515151515151516</v>
      </c>
      <c r="AG4" s="69">
        <v>0.2605562099703046</v>
      </c>
      <c r="AH4" s="55">
        <v>6</v>
      </c>
      <c r="AI4" s="47">
        <v>30</v>
      </c>
      <c r="AJ4" s="46">
        <v>0.09</v>
      </c>
      <c r="AK4" s="46">
        <v>0.86</v>
      </c>
      <c r="AL4" s="46">
        <v>0.9</v>
      </c>
      <c r="AM4" s="43">
        <v>0.1</v>
      </c>
      <c r="AN4" s="46">
        <v>0.4</v>
      </c>
      <c r="AO4" s="43">
        <v>0.17</v>
      </c>
      <c r="AP4" s="69">
        <v>1.1000000000000001</v>
      </c>
      <c r="AQ4" s="69">
        <v>0.1432511202592901</v>
      </c>
      <c r="AR4" s="57">
        <v>4</v>
      </c>
      <c r="AS4" s="49">
        <v>19</v>
      </c>
      <c r="AT4" s="46">
        <v>0.06</v>
      </c>
      <c r="AU4" s="46">
        <v>0.5</v>
      </c>
      <c r="AV4" s="46">
        <v>1</v>
      </c>
      <c r="AW4" s="46">
        <v>0.05</v>
      </c>
      <c r="AX4" s="44">
        <v>0.21</v>
      </c>
      <c r="AY4" s="43">
        <v>0.16</v>
      </c>
      <c r="AZ4" s="69">
        <v>1.1578947368421053</v>
      </c>
      <c r="BA4" s="69">
        <v>7.8476874540240965E-2</v>
      </c>
      <c r="BB4" s="56">
        <v>4</v>
      </c>
    </row>
    <row r="5" spans="1:55">
      <c r="A5" s="81" t="s">
        <v>25</v>
      </c>
      <c r="B5" s="36">
        <v>88</v>
      </c>
      <c r="C5" s="36">
        <v>0.4</v>
      </c>
      <c r="D5" s="37">
        <v>3.51</v>
      </c>
      <c r="E5" s="38">
        <v>0.74</v>
      </c>
      <c r="F5" s="40">
        <v>0.03</v>
      </c>
      <c r="G5" s="39" t="s">
        <v>71</v>
      </c>
      <c r="H5" s="38">
        <v>0.18</v>
      </c>
      <c r="I5" s="71">
        <v>1.1363636363636365</v>
      </c>
      <c r="J5" s="71">
        <v>0.63818596786381709</v>
      </c>
      <c r="K5" s="37">
        <v>5</v>
      </c>
      <c r="L5" s="87" t="s">
        <v>371</v>
      </c>
      <c r="N5" s="84" t="s">
        <v>76</v>
      </c>
      <c r="O5" s="47">
        <v>67</v>
      </c>
      <c r="P5" s="44">
        <v>1.22</v>
      </c>
      <c r="Q5" s="44">
        <v>9.98</v>
      </c>
      <c r="R5" s="43">
        <v>0.67</v>
      </c>
      <c r="S5" s="44">
        <v>0.21</v>
      </c>
      <c r="T5" s="45" t="s">
        <v>71</v>
      </c>
      <c r="U5" s="46">
        <v>0</v>
      </c>
      <c r="V5" s="69">
        <v>1.2238805970149254</v>
      </c>
      <c r="W5" s="69">
        <v>0</v>
      </c>
      <c r="X5" s="55">
        <v>6</v>
      </c>
      <c r="Y5" s="47">
        <v>99</v>
      </c>
      <c r="Z5" s="43">
        <v>0.97</v>
      </c>
      <c r="AA5" s="44">
        <v>11.7</v>
      </c>
      <c r="AB5" s="43">
        <v>0.6</v>
      </c>
      <c r="AC5" s="44">
        <v>0.21</v>
      </c>
      <c r="AD5" s="44">
        <v>0.35</v>
      </c>
      <c r="AE5" s="46">
        <v>0.08</v>
      </c>
      <c r="AF5" s="69">
        <v>0.82828282828282829</v>
      </c>
      <c r="AG5" s="69">
        <v>0.94556868479243972</v>
      </c>
      <c r="AH5" s="55">
        <v>8</v>
      </c>
      <c r="AI5" s="47">
        <v>71</v>
      </c>
      <c r="AJ5" s="46">
        <v>0.28999999999999998</v>
      </c>
      <c r="AK5" s="44">
        <v>7.18</v>
      </c>
      <c r="AL5" s="46">
        <v>0.87</v>
      </c>
      <c r="AM5" s="43">
        <v>0.14000000000000001</v>
      </c>
      <c r="AN5" s="44">
        <v>0.18</v>
      </c>
      <c r="AO5" s="46">
        <v>0.03</v>
      </c>
      <c r="AP5" s="69">
        <v>0.40845070422535212</v>
      </c>
      <c r="AQ5" s="69">
        <v>0.20239108601294153</v>
      </c>
      <c r="AR5" s="55">
        <v>4</v>
      </c>
      <c r="AS5" s="47">
        <v>30</v>
      </c>
      <c r="AT5" s="43">
        <v>0.48</v>
      </c>
      <c r="AU5" s="44">
        <v>2.92</v>
      </c>
      <c r="AV5" s="46">
        <v>0.87</v>
      </c>
      <c r="AW5" s="44">
        <v>0.3</v>
      </c>
      <c r="AX5" s="44">
        <v>0.37</v>
      </c>
      <c r="AY5" s="44">
        <v>0.3</v>
      </c>
      <c r="AZ5" s="69">
        <v>1.6333333333333333</v>
      </c>
      <c r="BA5" s="69">
        <v>0.87598908940483322</v>
      </c>
      <c r="BB5" s="55">
        <v>9</v>
      </c>
    </row>
    <row r="6" spans="1:55">
      <c r="A6" s="81" t="s">
        <v>76</v>
      </c>
      <c r="B6" s="36">
        <v>67</v>
      </c>
      <c r="C6" s="37">
        <v>1.22</v>
      </c>
      <c r="D6" s="37">
        <v>9.98</v>
      </c>
      <c r="E6" s="38">
        <v>0.67</v>
      </c>
      <c r="F6" s="41">
        <v>0.21</v>
      </c>
      <c r="G6" s="39" t="s">
        <v>71</v>
      </c>
      <c r="H6" s="40">
        <v>0</v>
      </c>
      <c r="I6" s="71">
        <v>1.2238805970149254</v>
      </c>
      <c r="J6" s="71">
        <v>0</v>
      </c>
      <c r="K6" s="37">
        <v>6</v>
      </c>
      <c r="L6" s="87" t="s">
        <v>371</v>
      </c>
      <c r="N6" s="84" t="s">
        <v>77</v>
      </c>
      <c r="O6" s="48">
        <v>123</v>
      </c>
      <c r="P6" s="44">
        <v>1.64</v>
      </c>
      <c r="Q6" s="44">
        <v>4.62</v>
      </c>
      <c r="R6" s="43">
        <v>0.5</v>
      </c>
      <c r="S6" s="43">
        <v>0.19</v>
      </c>
      <c r="T6" s="45" t="s">
        <v>71</v>
      </c>
      <c r="U6" s="46">
        <v>7.0000000000000007E-2</v>
      </c>
      <c r="V6" s="69">
        <v>3.5447154471544717</v>
      </c>
      <c r="W6" s="69">
        <v>0.30031654494182869</v>
      </c>
      <c r="X6" s="55">
        <v>7</v>
      </c>
      <c r="Y6" s="47">
        <v>66</v>
      </c>
      <c r="Z6" s="46">
        <v>0.19</v>
      </c>
      <c r="AA6" s="43">
        <v>1.9</v>
      </c>
      <c r="AB6" s="46">
        <v>0.77</v>
      </c>
      <c r="AC6" s="46">
        <v>0.05</v>
      </c>
      <c r="AD6" s="44">
        <v>0.18</v>
      </c>
      <c r="AE6" s="43">
        <v>0.15</v>
      </c>
      <c r="AF6" s="69">
        <v>0.98484848484848486</v>
      </c>
      <c r="AG6" s="69">
        <v>0.28731447368959051</v>
      </c>
      <c r="AH6" s="56">
        <v>4</v>
      </c>
      <c r="AI6" s="47">
        <v>21</v>
      </c>
      <c r="AJ6" s="46">
        <v>0.06</v>
      </c>
      <c r="AK6" s="46">
        <v>0.61</v>
      </c>
      <c r="AL6" s="46">
        <v>0.9</v>
      </c>
      <c r="AM6" s="46">
        <v>0</v>
      </c>
      <c r="AN6" s="44">
        <v>0.24</v>
      </c>
      <c r="AO6" s="43">
        <v>0.14000000000000001</v>
      </c>
      <c r="AP6" s="69">
        <v>1</v>
      </c>
      <c r="AQ6" s="69">
        <v>8.7068169954172089E-2</v>
      </c>
      <c r="AR6" s="55">
        <v>5</v>
      </c>
      <c r="AS6" s="49">
        <v>11</v>
      </c>
      <c r="AT6" s="46">
        <v>0.05</v>
      </c>
      <c r="AU6" s="46">
        <v>0.28000000000000003</v>
      </c>
      <c r="AV6" s="46">
        <v>1</v>
      </c>
      <c r="AW6" s="46">
        <v>0</v>
      </c>
      <c r="AX6" s="46">
        <v>0.55000000000000004</v>
      </c>
      <c r="AY6" s="46">
        <v>0</v>
      </c>
      <c r="AZ6" s="69">
        <v>1.6363636363636365</v>
      </c>
      <c r="BA6" s="69">
        <v>0</v>
      </c>
      <c r="BB6" s="57">
        <v>1</v>
      </c>
    </row>
    <row r="7" spans="1:55">
      <c r="A7" s="81" t="s">
        <v>77</v>
      </c>
      <c r="B7" s="37">
        <v>123</v>
      </c>
      <c r="C7" s="37">
        <v>1.64</v>
      </c>
      <c r="D7" s="37">
        <v>4.62</v>
      </c>
      <c r="E7" s="38">
        <v>0.5</v>
      </c>
      <c r="F7" s="38">
        <v>0.19</v>
      </c>
      <c r="G7" s="39" t="s">
        <v>71</v>
      </c>
      <c r="H7" s="40">
        <v>7.0000000000000007E-2</v>
      </c>
      <c r="I7" s="71">
        <v>3.5447154471544717</v>
      </c>
      <c r="J7" s="71">
        <v>0.30031654494182869</v>
      </c>
      <c r="K7" s="37">
        <v>7</v>
      </c>
      <c r="L7" s="87" t="s">
        <v>371</v>
      </c>
      <c r="N7" s="84" t="s">
        <v>28</v>
      </c>
      <c r="O7" s="49">
        <v>8</v>
      </c>
      <c r="P7" s="43">
        <v>0.73</v>
      </c>
      <c r="Q7" s="46">
        <v>0.38</v>
      </c>
      <c r="R7" s="43">
        <v>0.63</v>
      </c>
      <c r="S7" s="46">
        <v>0</v>
      </c>
      <c r="T7" s="45" t="s">
        <v>71</v>
      </c>
      <c r="U7" s="46">
        <v>0</v>
      </c>
      <c r="V7" s="69">
        <v>19.25</v>
      </c>
      <c r="W7" s="69">
        <v>0</v>
      </c>
      <c r="X7" s="57">
        <v>3</v>
      </c>
      <c r="Y7" s="47">
        <v>38</v>
      </c>
      <c r="Z7" s="46">
        <v>0.19</v>
      </c>
      <c r="AA7" s="43">
        <v>1.73</v>
      </c>
      <c r="AB7" s="46">
        <v>0.89</v>
      </c>
      <c r="AC7" s="46">
        <v>0.03</v>
      </c>
      <c r="AD7" s="44">
        <v>0.32</v>
      </c>
      <c r="AE7" s="46">
        <v>0.05</v>
      </c>
      <c r="AF7" s="69">
        <v>1.1052631578947369</v>
      </c>
      <c r="AG7" s="69">
        <v>9.1140686870622031E-2</v>
      </c>
      <c r="AH7" s="56">
        <v>4</v>
      </c>
      <c r="AI7" s="47">
        <v>26</v>
      </c>
      <c r="AJ7" s="46">
        <v>7.0000000000000007E-2</v>
      </c>
      <c r="AK7" s="46">
        <v>0.92</v>
      </c>
      <c r="AL7" s="46">
        <v>0.88</v>
      </c>
      <c r="AM7" s="46">
        <v>0</v>
      </c>
      <c r="AN7" s="44">
        <v>0.19</v>
      </c>
      <c r="AO7" s="46">
        <v>0</v>
      </c>
      <c r="AP7" s="69">
        <v>0.76923076923076927</v>
      </c>
      <c r="AQ7" s="69">
        <v>0</v>
      </c>
      <c r="AR7" s="57">
        <v>3</v>
      </c>
      <c r="AS7" s="49">
        <v>16</v>
      </c>
      <c r="AT7" s="46">
        <v>0.08</v>
      </c>
      <c r="AU7" s="46">
        <v>0.53</v>
      </c>
      <c r="AV7" s="46">
        <v>0.94</v>
      </c>
      <c r="AW7" s="46">
        <v>0</v>
      </c>
      <c r="AX7" s="46">
        <v>0.5</v>
      </c>
      <c r="AY7" s="46">
        <v>0.06</v>
      </c>
      <c r="AZ7" s="69">
        <v>1.4375</v>
      </c>
      <c r="BA7" s="69">
        <v>3.3042364158979043E-2</v>
      </c>
      <c r="BB7" s="57">
        <v>1</v>
      </c>
    </row>
    <row r="8" spans="1:55">
      <c r="A8" s="81" t="s">
        <v>28</v>
      </c>
      <c r="B8" s="42">
        <v>8</v>
      </c>
      <c r="C8" s="36">
        <v>0.73</v>
      </c>
      <c r="D8" s="42">
        <v>0.38</v>
      </c>
      <c r="E8" s="38">
        <v>0.63</v>
      </c>
      <c r="F8" s="40">
        <v>0</v>
      </c>
      <c r="G8" s="39" t="s">
        <v>71</v>
      </c>
      <c r="H8" s="40">
        <v>0</v>
      </c>
      <c r="I8" s="71">
        <v>19.25</v>
      </c>
      <c r="J8" s="71">
        <v>0</v>
      </c>
      <c r="K8" s="42">
        <v>3</v>
      </c>
      <c r="L8" s="87" t="s">
        <v>372</v>
      </c>
      <c r="N8" s="84" t="s">
        <v>78</v>
      </c>
      <c r="O8" s="47">
        <v>82</v>
      </c>
      <c r="P8" s="44">
        <v>1.01</v>
      </c>
      <c r="Q8" s="44">
        <v>6.15</v>
      </c>
      <c r="R8" s="43">
        <v>0.6</v>
      </c>
      <c r="S8" s="43">
        <v>0.11</v>
      </c>
      <c r="T8" s="45" t="s">
        <v>71</v>
      </c>
      <c r="U8" s="46">
        <v>0.09</v>
      </c>
      <c r="V8" s="69">
        <v>1.6341463414634145</v>
      </c>
      <c r="W8" s="69">
        <v>0.5253964473581465</v>
      </c>
      <c r="X8" s="55">
        <v>6</v>
      </c>
      <c r="Y8" s="47">
        <v>55</v>
      </c>
      <c r="Z8" s="43">
        <v>0.69</v>
      </c>
      <c r="AA8" s="44">
        <v>3.93</v>
      </c>
      <c r="AB8" s="46">
        <v>0.76</v>
      </c>
      <c r="AC8" s="43">
        <v>0.15</v>
      </c>
      <c r="AD8" s="44">
        <v>0.16</v>
      </c>
      <c r="AE8" s="46">
        <v>0</v>
      </c>
      <c r="AF8" s="69">
        <v>1.7454545454545454</v>
      </c>
      <c r="AG8" s="69">
        <v>0</v>
      </c>
      <c r="AH8" s="55">
        <v>5</v>
      </c>
      <c r="AI8" s="48">
        <v>135</v>
      </c>
      <c r="AJ8" s="43">
        <v>0.59</v>
      </c>
      <c r="AK8" s="44">
        <v>6.65</v>
      </c>
      <c r="AL8" s="43">
        <v>0.64</v>
      </c>
      <c r="AM8" s="43">
        <v>0.12</v>
      </c>
      <c r="AN8" s="44">
        <v>0.26</v>
      </c>
      <c r="AO8" s="46">
        <v>0</v>
      </c>
      <c r="AP8" s="69">
        <v>0.88888888888888884</v>
      </c>
      <c r="AQ8" s="69">
        <v>0</v>
      </c>
      <c r="AR8" s="55">
        <v>6</v>
      </c>
      <c r="AS8" s="47">
        <v>86</v>
      </c>
      <c r="AT8" s="43">
        <v>0.47</v>
      </c>
      <c r="AU8" s="44">
        <v>3.58</v>
      </c>
      <c r="AV8" s="46">
        <v>0.8</v>
      </c>
      <c r="AW8" s="43">
        <v>0.15</v>
      </c>
      <c r="AX8" s="46">
        <v>0.56999999999999995</v>
      </c>
      <c r="AY8" s="46">
        <v>0.08</v>
      </c>
      <c r="AZ8" s="69">
        <v>1.3139534883720929</v>
      </c>
      <c r="BA8" s="69">
        <v>0.29129867934327658</v>
      </c>
      <c r="BB8" s="55">
        <v>3</v>
      </c>
    </row>
    <row r="9" spans="1:55">
      <c r="A9" s="81" t="s">
        <v>78</v>
      </c>
      <c r="B9" s="36">
        <v>82</v>
      </c>
      <c r="C9" s="37">
        <v>1.01</v>
      </c>
      <c r="D9" s="37">
        <v>6.15</v>
      </c>
      <c r="E9" s="38">
        <v>0.6</v>
      </c>
      <c r="F9" s="38">
        <v>0.11</v>
      </c>
      <c r="G9" s="39" t="s">
        <v>71</v>
      </c>
      <c r="H9" s="40">
        <v>0.09</v>
      </c>
      <c r="I9" s="71">
        <v>1.6341463414634145</v>
      </c>
      <c r="J9" s="71">
        <v>0.5253964473581465</v>
      </c>
      <c r="K9" s="37">
        <v>6</v>
      </c>
      <c r="L9" s="87" t="s">
        <v>371</v>
      </c>
      <c r="N9" s="84" t="s">
        <v>79</v>
      </c>
      <c r="O9" s="48">
        <v>176</v>
      </c>
      <c r="P9" s="44">
        <v>1.27</v>
      </c>
      <c r="Q9" s="44">
        <v>11.03</v>
      </c>
      <c r="R9" s="43">
        <v>0.53</v>
      </c>
      <c r="S9" s="43">
        <v>0.2</v>
      </c>
      <c r="T9" s="45" t="s">
        <v>71</v>
      </c>
      <c r="U9" s="46">
        <v>0.05</v>
      </c>
      <c r="V9" s="69">
        <v>1.1534090909090908</v>
      </c>
      <c r="W9" s="69">
        <v>0.50157044150259922</v>
      </c>
      <c r="X9" s="55">
        <v>8</v>
      </c>
      <c r="Y9" s="47">
        <v>28</v>
      </c>
      <c r="Z9" s="46">
        <v>0.25</v>
      </c>
      <c r="AA9" s="46">
        <v>1.38</v>
      </c>
      <c r="AB9" s="43">
        <v>0.64</v>
      </c>
      <c r="AC9" s="43">
        <v>0.11</v>
      </c>
      <c r="AD9" s="44">
        <v>0.21</v>
      </c>
      <c r="AE9" s="46">
        <v>0</v>
      </c>
      <c r="AF9" s="69">
        <v>1.8214285714285714</v>
      </c>
      <c r="AG9" s="69">
        <v>0</v>
      </c>
      <c r="AH9" s="55">
        <v>6</v>
      </c>
      <c r="AI9" s="47">
        <v>31</v>
      </c>
      <c r="AJ9" s="46">
        <v>0.18</v>
      </c>
      <c r="AK9" s="43">
        <v>1.74</v>
      </c>
      <c r="AL9" s="46">
        <v>0.97</v>
      </c>
      <c r="AM9" s="46">
        <v>0.03</v>
      </c>
      <c r="AN9" s="46">
        <v>0.45</v>
      </c>
      <c r="AO9" s="46">
        <v>0.03</v>
      </c>
      <c r="AP9" s="69">
        <v>1.064516129032258</v>
      </c>
      <c r="AQ9" s="69">
        <v>5.5971234785010864E-2</v>
      </c>
      <c r="AR9" s="57">
        <v>2</v>
      </c>
      <c r="AS9" s="49">
        <v>11</v>
      </c>
      <c r="AT9" s="46">
        <v>0.14000000000000001</v>
      </c>
      <c r="AU9" s="46">
        <v>0.56999999999999995</v>
      </c>
      <c r="AV9" s="46">
        <v>0.91</v>
      </c>
      <c r="AW9" s="46">
        <v>0</v>
      </c>
      <c r="AX9" s="44">
        <v>0.36</v>
      </c>
      <c r="AY9" s="46">
        <v>0</v>
      </c>
      <c r="AZ9" s="69">
        <v>2.5454545454545454</v>
      </c>
      <c r="BA9" s="69">
        <v>0</v>
      </c>
      <c r="BB9" s="56">
        <v>4</v>
      </c>
    </row>
    <row r="10" spans="1:55">
      <c r="A10" s="81" t="s">
        <v>79</v>
      </c>
      <c r="B10" s="37">
        <v>176</v>
      </c>
      <c r="C10" s="37">
        <v>1.27</v>
      </c>
      <c r="D10" s="37">
        <v>11.03</v>
      </c>
      <c r="E10" s="38">
        <v>0.53</v>
      </c>
      <c r="F10" s="38">
        <v>0.2</v>
      </c>
      <c r="G10" s="39" t="s">
        <v>71</v>
      </c>
      <c r="H10" s="40">
        <v>0.05</v>
      </c>
      <c r="I10" s="71">
        <v>1.1534090909090908</v>
      </c>
      <c r="J10" s="71">
        <v>0.50157044150259922</v>
      </c>
      <c r="K10" s="37">
        <v>8</v>
      </c>
      <c r="L10" s="87" t="s">
        <v>371</v>
      </c>
      <c r="N10" s="84" t="s">
        <v>80</v>
      </c>
      <c r="O10" s="49">
        <v>10</v>
      </c>
      <c r="P10" s="46">
        <v>0.24</v>
      </c>
      <c r="Q10" s="43">
        <v>1.74</v>
      </c>
      <c r="R10" s="46">
        <v>0.9</v>
      </c>
      <c r="S10" s="46">
        <v>0</v>
      </c>
      <c r="T10" s="45" t="s">
        <v>71</v>
      </c>
      <c r="U10" s="46">
        <v>0</v>
      </c>
      <c r="V10" s="69">
        <v>1.4</v>
      </c>
      <c r="W10" s="69">
        <v>0</v>
      </c>
      <c r="X10" s="57">
        <v>1</v>
      </c>
      <c r="Y10" s="49">
        <v>14</v>
      </c>
      <c r="Z10" s="46">
        <v>0.26</v>
      </c>
      <c r="AA10" s="43">
        <v>2.41</v>
      </c>
      <c r="AB10" s="46">
        <v>0.93</v>
      </c>
      <c r="AC10" s="46">
        <v>7.0000000000000007E-2</v>
      </c>
      <c r="AD10" s="44">
        <v>0.28999999999999998</v>
      </c>
      <c r="AE10" s="46">
        <v>0</v>
      </c>
      <c r="AF10" s="69">
        <v>1.0714285714285714</v>
      </c>
      <c r="AG10" s="69">
        <v>0</v>
      </c>
      <c r="AH10" s="57">
        <v>3</v>
      </c>
      <c r="AI10" s="49">
        <v>11</v>
      </c>
      <c r="AJ10" s="46">
        <v>0.18</v>
      </c>
      <c r="AK10" s="43">
        <v>1.61</v>
      </c>
      <c r="AL10" s="46">
        <v>0.91</v>
      </c>
      <c r="AM10" s="46">
        <v>0.09</v>
      </c>
      <c r="AN10" s="43">
        <v>0.73</v>
      </c>
      <c r="AO10" s="44">
        <v>0.45</v>
      </c>
      <c r="AP10" s="69">
        <v>1.0909090909090908</v>
      </c>
      <c r="AQ10" s="69">
        <v>0.72969898901937735</v>
      </c>
      <c r="AR10" s="56">
        <v>5</v>
      </c>
      <c r="AS10" s="49">
        <v>6</v>
      </c>
      <c r="AT10" s="46">
        <v>0.08</v>
      </c>
      <c r="AU10" s="46">
        <v>0.82</v>
      </c>
      <c r="AV10" s="46">
        <v>1</v>
      </c>
      <c r="AW10" s="46">
        <v>0</v>
      </c>
      <c r="AX10" s="44">
        <v>0</v>
      </c>
      <c r="AY10" s="46">
        <v>0</v>
      </c>
      <c r="AZ10" s="69">
        <v>1</v>
      </c>
      <c r="BA10" s="69">
        <v>0</v>
      </c>
      <c r="BB10" s="57">
        <v>3</v>
      </c>
    </row>
    <row r="11" spans="1:55">
      <c r="A11" s="81" t="s">
        <v>80</v>
      </c>
      <c r="B11" s="42">
        <v>10</v>
      </c>
      <c r="C11" s="42">
        <v>0.24</v>
      </c>
      <c r="D11" s="36">
        <v>1.74</v>
      </c>
      <c r="E11" s="40">
        <v>0.9</v>
      </c>
      <c r="F11" s="40">
        <v>0</v>
      </c>
      <c r="G11" s="39" t="s">
        <v>71</v>
      </c>
      <c r="H11" s="40">
        <v>0</v>
      </c>
      <c r="I11" s="71">
        <v>1.4</v>
      </c>
      <c r="J11" s="71">
        <v>0</v>
      </c>
      <c r="K11" s="42">
        <v>1</v>
      </c>
      <c r="L11" s="87" t="s">
        <v>373</v>
      </c>
      <c r="N11" s="84" t="s">
        <v>81</v>
      </c>
      <c r="O11" s="48">
        <v>104</v>
      </c>
      <c r="P11" s="43">
        <v>0.94</v>
      </c>
      <c r="Q11" s="44">
        <v>9.35</v>
      </c>
      <c r="R11" s="43">
        <v>0.67</v>
      </c>
      <c r="S11" s="43">
        <v>0.14000000000000001</v>
      </c>
      <c r="T11" s="45" t="s">
        <v>71</v>
      </c>
      <c r="U11" s="43">
        <v>0.11</v>
      </c>
      <c r="V11" s="69">
        <v>1.0096153846153846</v>
      </c>
      <c r="W11" s="69">
        <v>0.98890673324350065</v>
      </c>
      <c r="X11" s="55">
        <v>7</v>
      </c>
      <c r="Y11" s="47">
        <v>92</v>
      </c>
      <c r="Z11" s="43">
        <v>0.83</v>
      </c>
      <c r="AA11" s="44">
        <v>6.79</v>
      </c>
      <c r="AB11" s="43">
        <v>0.55000000000000004</v>
      </c>
      <c r="AC11" s="44">
        <v>0.23</v>
      </c>
      <c r="AD11" s="44">
        <v>0.3</v>
      </c>
      <c r="AE11" s="46">
        <v>0.01</v>
      </c>
      <c r="AF11" s="69">
        <v>1.2173913043478262</v>
      </c>
      <c r="AG11" s="69">
        <v>7.3797188175167241E-2</v>
      </c>
      <c r="AH11" s="55">
        <v>7</v>
      </c>
      <c r="AI11" s="48">
        <v>144</v>
      </c>
      <c r="AJ11" s="44">
        <v>1.04</v>
      </c>
      <c r="AK11" s="44">
        <v>10.51</v>
      </c>
      <c r="AL11" s="43">
        <v>0.66</v>
      </c>
      <c r="AM11" s="43">
        <v>0.11</v>
      </c>
      <c r="AN11" s="44">
        <v>0.34</v>
      </c>
      <c r="AO11" s="46">
        <v>0.03</v>
      </c>
      <c r="AP11" s="69">
        <v>0.99305555555555558</v>
      </c>
      <c r="AQ11" s="69">
        <v>0.29187938475550906</v>
      </c>
      <c r="AR11" s="55">
        <v>8</v>
      </c>
      <c r="AS11" s="47">
        <v>39</v>
      </c>
      <c r="AT11" s="43">
        <v>0.39</v>
      </c>
      <c r="AU11" s="44">
        <v>2.56</v>
      </c>
      <c r="AV11" s="46">
        <v>0.92</v>
      </c>
      <c r="AW11" s="43">
        <v>0.13</v>
      </c>
      <c r="AX11" s="46">
        <v>0.44</v>
      </c>
      <c r="AY11" s="46">
        <v>0.03</v>
      </c>
      <c r="AZ11" s="69">
        <v>1.5384615384615385</v>
      </c>
      <c r="BA11" s="69">
        <v>6.5682866342389706E-2</v>
      </c>
      <c r="BB11" s="55">
        <v>3</v>
      </c>
    </row>
    <row r="12" spans="1:55" ht="15.75" thickBot="1">
      <c r="A12" s="81" t="s">
        <v>81</v>
      </c>
      <c r="B12" s="37">
        <v>104</v>
      </c>
      <c r="C12" s="36">
        <v>0.94</v>
      </c>
      <c r="D12" s="37">
        <v>9.35</v>
      </c>
      <c r="E12" s="38">
        <v>0.67</v>
      </c>
      <c r="F12" s="38">
        <v>0.14000000000000001</v>
      </c>
      <c r="G12" s="39" t="s">
        <v>71</v>
      </c>
      <c r="H12" s="38">
        <v>0.11</v>
      </c>
      <c r="I12" s="71">
        <v>1.0096153846153846</v>
      </c>
      <c r="J12" s="71">
        <v>0.98890673324350065</v>
      </c>
      <c r="K12" s="37">
        <v>7</v>
      </c>
      <c r="L12" s="87" t="s">
        <v>371</v>
      </c>
      <c r="N12" s="85" t="s">
        <v>82</v>
      </c>
      <c r="O12" s="50">
        <v>52</v>
      </c>
      <c r="P12" s="51">
        <v>0.31</v>
      </c>
      <c r="Q12" s="52">
        <v>2.7</v>
      </c>
      <c r="R12" s="51">
        <v>0.79</v>
      </c>
      <c r="S12" s="51">
        <v>0.02</v>
      </c>
      <c r="T12" s="53" t="s">
        <v>71</v>
      </c>
      <c r="U12" s="52">
        <v>0.35</v>
      </c>
      <c r="V12" s="72">
        <v>1.1538461538461537</v>
      </c>
      <c r="W12" s="72">
        <v>0.9346958688044269</v>
      </c>
      <c r="X12" s="73">
        <v>5</v>
      </c>
      <c r="Y12" s="50">
        <v>23</v>
      </c>
      <c r="Z12" s="51">
        <v>0.09</v>
      </c>
      <c r="AA12" s="51">
        <v>1.1000000000000001</v>
      </c>
      <c r="AB12" s="51">
        <v>0.87</v>
      </c>
      <c r="AC12" s="51">
        <v>0.04</v>
      </c>
      <c r="AD12" s="52">
        <v>0.35</v>
      </c>
      <c r="AE12" s="51">
        <v>0.09</v>
      </c>
      <c r="AF12" s="72">
        <v>0.82608695652173914</v>
      </c>
      <c r="AG12" s="72">
        <v>9.6066563636643412E-2</v>
      </c>
      <c r="AH12" s="58">
        <v>3</v>
      </c>
      <c r="AI12" s="54">
        <v>13</v>
      </c>
      <c r="AJ12" s="51">
        <v>0.12</v>
      </c>
      <c r="AK12" s="51">
        <v>0.74</v>
      </c>
      <c r="AL12" s="51">
        <v>1</v>
      </c>
      <c r="AM12" s="51">
        <v>0.08</v>
      </c>
      <c r="AN12" s="51">
        <v>0.54</v>
      </c>
      <c r="AO12" s="52">
        <v>0.31</v>
      </c>
      <c r="AP12" s="72">
        <v>1.6923076923076923</v>
      </c>
      <c r="AQ12" s="72">
        <v>0.22631906267470864</v>
      </c>
      <c r="AR12" s="58">
        <v>3</v>
      </c>
      <c r="AS12" s="50">
        <v>24</v>
      </c>
      <c r="AT12" s="51">
        <v>0.12</v>
      </c>
      <c r="AU12" s="51">
        <v>1.27</v>
      </c>
      <c r="AV12" s="51">
        <v>0.79</v>
      </c>
      <c r="AW12" s="51">
        <v>0.04</v>
      </c>
      <c r="AX12" s="52">
        <v>0.25</v>
      </c>
      <c r="AY12" s="51">
        <v>0</v>
      </c>
      <c r="AZ12" s="72">
        <v>0.91666666666666663</v>
      </c>
      <c r="BA12" s="72">
        <v>0</v>
      </c>
      <c r="BB12" s="58">
        <v>3</v>
      </c>
    </row>
    <row r="13" spans="1:55" ht="15.75" thickBot="1">
      <c r="A13" s="81" t="s">
        <v>82</v>
      </c>
      <c r="B13" s="36">
        <v>52</v>
      </c>
      <c r="C13" s="42">
        <v>0.31</v>
      </c>
      <c r="D13" s="37">
        <v>2.7</v>
      </c>
      <c r="E13" s="40">
        <v>0.79</v>
      </c>
      <c r="F13" s="40">
        <v>0.02</v>
      </c>
      <c r="G13" s="39" t="s">
        <v>71</v>
      </c>
      <c r="H13" s="41">
        <v>0.35</v>
      </c>
      <c r="I13" s="71">
        <v>1.1538461538461537</v>
      </c>
      <c r="J13" s="71">
        <v>0.9346958688044269</v>
      </c>
      <c r="K13" s="37">
        <v>5</v>
      </c>
      <c r="L13" s="87" t="s">
        <v>371</v>
      </c>
      <c r="N13" s="82" t="s">
        <v>84</v>
      </c>
    </row>
    <row r="14" spans="1:55" ht="15.75" thickBot="1">
      <c r="A14" s="88" t="s">
        <v>58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N14" s="82" t="s">
        <v>85</v>
      </c>
      <c r="Z14" s="74"/>
      <c r="BC14" s="75"/>
    </row>
    <row r="15" spans="1:55">
      <c r="A15" s="81" t="s">
        <v>75</v>
      </c>
      <c r="B15" s="36">
        <v>50</v>
      </c>
      <c r="C15" s="36">
        <v>0.68</v>
      </c>
      <c r="D15" s="37">
        <v>6.22</v>
      </c>
      <c r="E15" s="38">
        <v>0.6</v>
      </c>
      <c r="F15" s="40">
        <v>0.06</v>
      </c>
      <c r="G15" s="41">
        <v>0.2</v>
      </c>
      <c r="H15" s="40">
        <v>0.04</v>
      </c>
      <c r="I15" s="71">
        <v>1.1000000000000001</v>
      </c>
      <c r="J15" s="71">
        <v>0.24888633927920548</v>
      </c>
      <c r="K15" s="37">
        <v>5</v>
      </c>
      <c r="L15" s="87" t="s">
        <v>371</v>
      </c>
    </row>
    <row r="16" spans="1:55">
      <c r="A16" s="81" t="s">
        <v>25</v>
      </c>
      <c r="B16" s="36">
        <v>33</v>
      </c>
      <c r="C16" s="42">
        <v>0.14000000000000001</v>
      </c>
      <c r="D16" s="42">
        <v>1.23</v>
      </c>
      <c r="E16" s="40">
        <v>0.91</v>
      </c>
      <c r="F16" s="40">
        <v>0</v>
      </c>
      <c r="G16" s="41">
        <v>0.09</v>
      </c>
      <c r="H16" s="41">
        <v>0.21</v>
      </c>
      <c r="I16" s="71">
        <v>1.1515151515151516</v>
      </c>
      <c r="J16" s="71">
        <v>0.2605562099703046</v>
      </c>
      <c r="K16" s="37">
        <v>6</v>
      </c>
      <c r="L16" s="87" t="s">
        <v>371</v>
      </c>
    </row>
    <row r="17" spans="1:12">
      <c r="A17" s="81" t="s">
        <v>76</v>
      </c>
      <c r="B17" s="36">
        <v>99</v>
      </c>
      <c r="C17" s="36">
        <v>0.97</v>
      </c>
      <c r="D17" s="37">
        <v>11.7</v>
      </c>
      <c r="E17" s="38">
        <v>0.6</v>
      </c>
      <c r="F17" s="41">
        <v>0.21</v>
      </c>
      <c r="G17" s="41">
        <v>0.35</v>
      </c>
      <c r="H17" s="40">
        <v>0.08</v>
      </c>
      <c r="I17" s="71">
        <v>0.82828282828282829</v>
      </c>
      <c r="J17" s="71">
        <v>0.94556868479243972</v>
      </c>
      <c r="K17" s="37">
        <v>8</v>
      </c>
      <c r="L17" s="87" t="s">
        <v>371</v>
      </c>
    </row>
    <row r="18" spans="1:12">
      <c r="A18" s="81" t="s">
        <v>77</v>
      </c>
      <c r="B18" s="36">
        <v>66</v>
      </c>
      <c r="C18" s="42">
        <v>0.19</v>
      </c>
      <c r="D18" s="36">
        <v>1.9</v>
      </c>
      <c r="E18" s="40">
        <v>0.77</v>
      </c>
      <c r="F18" s="40">
        <v>0.05</v>
      </c>
      <c r="G18" s="41">
        <v>0.18</v>
      </c>
      <c r="H18" s="38">
        <v>0.15</v>
      </c>
      <c r="I18" s="71">
        <v>0.98484848484848486</v>
      </c>
      <c r="J18" s="71">
        <v>0.28731447368959051</v>
      </c>
      <c r="K18" s="36">
        <v>4</v>
      </c>
      <c r="L18" s="87" t="s">
        <v>372</v>
      </c>
    </row>
    <row r="19" spans="1:12">
      <c r="A19" s="81" t="s">
        <v>28</v>
      </c>
      <c r="B19" s="36">
        <v>38</v>
      </c>
      <c r="C19" s="42">
        <v>0.19</v>
      </c>
      <c r="D19" s="36">
        <v>1.73</v>
      </c>
      <c r="E19" s="40">
        <v>0.89</v>
      </c>
      <c r="F19" s="40">
        <v>0.03</v>
      </c>
      <c r="G19" s="41">
        <v>0.32</v>
      </c>
      <c r="H19" s="40">
        <v>0.05</v>
      </c>
      <c r="I19" s="71">
        <v>1.1052631578947369</v>
      </c>
      <c r="J19" s="71">
        <v>9.1140686870622031E-2</v>
      </c>
      <c r="K19" s="36">
        <v>4</v>
      </c>
      <c r="L19" s="87" t="s">
        <v>372</v>
      </c>
    </row>
    <row r="20" spans="1:12">
      <c r="A20" s="81" t="s">
        <v>78</v>
      </c>
      <c r="B20" s="36">
        <v>55</v>
      </c>
      <c r="C20" s="36">
        <v>0.69</v>
      </c>
      <c r="D20" s="37">
        <v>3.93</v>
      </c>
      <c r="E20" s="40">
        <v>0.76</v>
      </c>
      <c r="F20" s="38">
        <v>0.15</v>
      </c>
      <c r="G20" s="41">
        <v>0.16</v>
      </c>
      <c r="H20" s="40">
        <v>0</v>
      </c>
      <c r="I20" s="71">
        <v>1.7454545454545454</v>
      </c>
      <c r="J20" s="71">
        <v>0</v>
      </c>
      <c r="K20" s="37">
        <v>5</v>
      </c>
      <c r="L20" s="87" t="s">
        <v>371</v>
      </c>
    </row>
    <row r="21" spans="1:12">
      <c r="A21" s="81" t="s">
        <v>79</v>
      </c>
      <c r="B21" s="36">
        <v>28</v>
      </c>
      <c r="C21" s="42">
        <v>0.25</v>
      </c>
      <c r="D21" s="42">
        <v>1.38</v>
      </c>
      <c r="E21" s="38">
        <v>0.64</v>
      </c>
      <c r="F21" s="38">
        <v>0.11</v>
      </c>
      <c r="G21" s="41">
        <v>0.21</v>
      </c>
      <c r="H21" s="40">
        <v>0</v>
      </c>
      <c r="I21" s="71">
        <v>1.8214285714285714</v>
      </c>
      <c r="J21" s="71">
        <v>0</v>
      </c>
      <c r="K21" s="37">
        <v>6</v>
      </c>
      <c r="L21" s="87" t="s">
        <v>371</v>
      </c>
    </row>
    <row r="22" spans="1:12">
      <c r="A22" s="81" t="s">
        <v>80</v>
      </c>
      <c r="B22" s="42">
        <v>14</v>
      </c>
      <c r="C22" s="42">
        <v>0.26</v>
      </c>
      <c r="D22" s="36">
        <v>2.41</v>
      </c>
      <c r="E22" s="40">
        <v>0.93</v>
      </c>
      <c r="F22" s="40">
        <v>7.0000000000000007E-2</v>
      </c>
      <c r="G22" s="41">
        <v>0.28999999999999998</v>
      </c>
      <c r="H22" s="40">
        <v>0</v>
      </c>
      <c r="I22" s="71">
        <v>1.0714285714285714</v>
      </c>
      <c r="J22" s="71">
        <v>0</v>
      </c>
      <c r="K22" s="42">
        <v>3</v>
      </c>
      <c r="L22" s="87" t="s">
        <v>372</v>
      </c>
    </row>
    <row r="23" spans="1:12">
      <c r="A23" s="81" t="s">
        <v>81</v>
      </c>
      <c r="B23" s="36">
        <v>92</v>
      </c>
      <c r="C23" s="36">
        <v>0.83</v>
      </c>
      <c r="D23" s="37">
        <v>6.79</v>
      </c>
      <c r="E23" s="38">
        <v>0.55000000000000004</v>
      </c>
      <c r="F23" s="41">
        <v>0.23</v>
      </c>
      <c r="G23" s="41">
        <v>0.3</v>
      </c>
      <c r="H23" s="40">
        <v>0.01</v>
      </c>
      <c r="I23" s="71">
        <v>1.2173913043478262</v>
      </c>
      <c r="J23" s="71">
        <v>7.3797188175167241E-2</v>
      </c>
      <c r="K23" s="37">
        <v>7</v>
      </c>
      <c r="L23" s="87" t="s">
        <v>371</v>
      </c>
    </row>
    <row r="24" spans="1:12">
      <c r="A24" s="81" t="s">
        <v>82</v>
      </c>
      <c r="B24" s="36">
        <v>23</v>
      </c>
      <c r="C24" s="42">
        <v>0.09</v>
      </c>
      <c r="D24" s="42">
        <v>1.1000000000000001</v>
      </c>
      <c r="E24" s="40">
        <v>0.87</v>
      </c>
      <c r="F24" s="40">
        <v>0.04</v>
      </c>
      <c r="G24" s="41">
        <v>0.35</v>
      </c>
      <c r="H24" s="40">
        <v>0.09</v>
      </c>
      <c r="I24" s="76">
        <v>0.82608695652173914</v>
      </c>
      <c r="J24" s="76">
        <v>9.6066563636643412E-2</v>
      </c>
      <c r="K24" s="42">
        <v>3</v>
      </c>
      <c r="L24" s="87" t="s">
        <v>372</v>
      </c>
    </row>
    <row r="25" spans="1:12" customFormat="1">
      <c r="A25" s="88" t="s">
        <v>69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1:12">
      <c r="A26" s="81" t="s">
        <v>75</v>
      </c>
      <c r="B26" s="36">
        <v>50</v>
      </c>
      <c r="C26" s="36">
        <v>0.51</v>
      </c>
      <c r="D26" s="37">
        <v>4.97</v>
      </c>
      <c r="E26" s="38">
        <v>0.74</v>
      </c>
      <c r="F26" s="41">
        <v>0.52</v>
      </c>
      <c r="G26" s="40">
        <v>0.48</v>
      </c>
      <c r="H26" s="40">
        <v>0.04</v>
      </c>
      <c r="I26" s="77">
        <v>1.02</v>
      </c>
      <c r="J26" s="77">
        <v>0.19891468190245973</v>
      </c>
      <c r="K26" s="37">
        <v>5</v>
      </c>
      <c r="L26" s="87" t="s">
        <v>371</v>
      </c>
    </row>
    <row r="27" spans="1:12">
      <c r="A27" s="81" t="s">
        <v>25</v>
      </c>
      <c r="B27" s="36">
        <v>30</v>
      </c>
      <c r="C27" s="42">
        <v>0.09</v>
      </c>
      <c r="D27" s="42">
        <v>0.86</v>
      </c>
      <c r="E27" s="40">
        <v>0.9</v>
      </c>
      <c r="F27" s="38">
        <v>0.1</v>
      </c>
      <c r="G27" s="40">
        <v>0.4</v>
      </c>
      <c r="H27" s="38">
        <v>0.17</v>
      </c>
      <c r="I27" s="71">
        <v>1.1000000000000001</v>
      </c>
      <c r="J27" s="71">
        <v>0.1432511202592901</v>
      </c>
      <c r="K27" s="42">
        <v>4</v>
      </c>
      <c r="L27" s="87" t="s">
        <v>372</v>
      </c>
    </row>
    <row r="28" spans="1:12">
      <c r="A28" s="81" t="s">
        <v>76</v>
      </c>
      <c r="B28" s="36">
        <v>71</v>
      </c>
      <c r="C28" s="42">
        <v>0.28999999999999998</v>
      </c>
      <c r="D28" s="37">
        <v>7.18</v>
      </c>
      <c r="E28" s="40">
        <v>0.87</v>
      </c>
      <c r="F28" s="38">
        <v>0.14000000000000001</v>
      </c>
      <c r="G28" s="41">
        <v>0.18</v>
      </c>
      <c r="H28" s="40">
        <v>0.03</v>
      </c>
      <c r="I28" s="71">
        <v>0.40845070422535212</v>
      </c>
      <c r="J28" s="71">
        <v>0.20239108601294153</v>
      </c>
      <c r="K28" s="37">
        <v>4</v>
      </c>
      <c r="L28" s="87" t="s">
        <v>372</v>
      </c>
    </row>
    <row r="29" spans="1:12">
      <c r="A29" s="81" t="s">
        <v>77</v>
      </c>
      <c r="B29" s="36">
        <v>21</v>
      </c>
      <c r="C29" s="42">
        <v>0.06</v>
      </c>
      <c r="D29" s="42">
        <v>0.61</v>
      </c>
      <c r="E29" s="40">
        <v>0.9</v>
      </c>
      <c r="F29" s="40">
        <v>0</v>
      </c>
      <c r="G29" s="41">
        <v>0.24</v>
      </c>
      <c r="H29" s="38">
        <v>0.14000000000000001</v>
      </c>
      <c r="I29" s="71">
        <v>1</v>
      </c>
      <c r="J29" s="71">
        <v>8.7068169954172089E-2</v>
      </c>
      <c r="K29" s="37">
        <v>5</v>
      </c>
      <c r="L29" s="87" t="s">
        <v>371</v>
      </c>
    </row>
    <row r="30" spans="1:12">
      <c r="A30" s="81" t="s">
        <v>28</v>
      </c>
      <c r="B30" s="36">
        <v>26</v>
      </c>
      <c r="C30" s="42">
        <v>7.0000000000000007E-2</v>
      </c>
      <c r="D30" s="42">
        <v>0.92</v>
      </c>
      <c r="E30" s="40">
        <v>0.88</v>
      </c>
      <c r="F30" s="40">
        <v>0</v>
      </c>
      <c r="G30" s="41">
        <v>0.19</v>
      </c>
      <c r="H30" s="40">
        <v>0</v>
      </c>
      <c r="I30" s="71">
        <v>0.76923076923076927</v>
      </c>
      <c r="J30" s="71">
        <v>0</v>
      </c>
      <c r="K30" s="42">
        <v>3</v>
      </c>
      <c r="L30" s="87" t="s">
        <v>372</v>
      </c>
    </row>
    <row r="31" spans="1:12">
      <c r="A31" s="81" t="s">
        <v>78</v>
      </c>
      <c r="B31" s="37">
        <v>135</v>
      </c>
      <c r="C31" s="36">
        <v>0.59</v>
      </c>
      <c r="D31" s="37">
        <v>6.65</v>
      </c>
      <c r="E31" s="38">
        <v>0.64</v>
      </c>
      <c r="F31" s="38">
        <v>0.12</v>
      </c>
      <c r="G31" s="41">
        <v>0.26</v>
      </c>
      <c r="H31" s="40">
        <v>0</v>
      </c>
      <c r="I31" s="71">
        <v>0.88888888888888884</v>
      </c>
      <c r="J31" s="71">
        <v>0</v>
      </c>
      <c r="K31" s="37">
        <v>6</v>
      </c>
      <c r="L31" s="87" t="s">
        <v>371</v>
      </c>
    </row>
    <row r="32" spans="1:12">
      <c r="A32" s="81" t="s">
        <v>79</v>
      </c>
      <c r="B32" s="36">
        <v>31</v>
      </c>
      <c r="C32" s="42">
        <v>0.18</v>
      </c>
      <c r="D32" s="36">
        <v>1.74</v>
      </c>
      <c r="E32" s="40">
        <v>0.97</v>
      </c>
      <c r="F32" s="40">
        <v>0.03</v>
      </c>
      <c r="G32" s="40">
        <v>0.45</v>
      </c>
      <c r="H32" s="40">
        <v>0.03</v>
      </c>
      <c r="I32" s="71">
        <v>1.064516129032258</v>
      </c>
      <c r="J32" s="71">
        <v>5.5971234785010864E-2</v>
      </c>
      <c r="K32" s="42">
        <v>2</v>
      </c>
      <c r="L32" s="87" t="s">
        <v>373</v>
      </c>
    </row>
    <row r="33" spans="1:12">
      <c r="A33" s="81" t="s">
        <v>80</v>
      </c>
      <c r="B33" s="42">
        <v>11</v>
      </c>
      <c r="C33" s="42">
        <v>0.18</v>
      </c>
      <c r="D33" s="36">
        <v>1.61</v>
      </c>
      <c r="E33" s="40">
        <v>0.91</v>
      </c>
      <c r="F33" s="40">
        <v>0.09</v>
      </c>
      <c r="G33" s="38">
        <v>0.73</v>
      </c>
      <c r="H33" s="41">
        <v>0.45</v>
      </c>
      <c r="I33" s="71">
        <v>1.0909090909090908</v>
      </c>
      <c r="J33" s="71">
        <v>0.72969898901937735</v>
      </c>
      <c r="K33" s="36">
        <v>5</v>
      </c>
      <c r="L33" s="87" t="s">
        <v>371</v>
      </c>
    </row>
    <row r="34" spans="1:12">
      <c r="A34" s="81" t="s">
        <v>81</v>
      </c>
      <c r="B34" s="37">
        <v>144</v>
      </c>
      <c r="C34" s="37">
        <v>1.04</v>
      </c>
      <c r="D34" s="37">
        <v>10.51</v>
      </c>
      <c r="E34" s="38">
        <v>0.66</v>
      </c>
      <c r="F34" s="38">
        <v>0.11</v>
      </c>
      <c r="G34" s="41">
        <v>0.34</v>
      </c>
      <c r="H34" s="40">
        <v>0.03</v>
      </c>
      <c r="I34" s="71">
        <v>0.99305555555555558</v>
      </c>
      <c r="J34" s="71">
        <v>0.29187938475550906</v>
      </c>
      <c r="K34" s="37">
        <v>8</v>
      </c>
      <c r="L34" s="87" t="s">
        <v>371</v>
      </c>
    </row>
    <row r="35" spans="1:12">
      <c r="A35" s="81" t="s">
        <v>82</v>
      </c>
      <c r="B35" s="42">
        <v>13</v>
      </c>
      <c r="C35" s="42">
        <v>0.12</v>
      </c>
      <c r="D35" s="42">
        <v>0.74</v>
      </c>
      <c r="E35" s="40">
        <v>1</v>
      </c>
      <c r="F35" s="40">
        <v>0.08</v>
      </c>
      <c r="G35" s="40">
        <v>0.54</v>
      </c>
      <c r="H35" s="41">
        <v>0.31</v>
      </c>
      <c r="I35" s="76">
        <v>1.6923076923076923</v>
      </c>
      <c r="J35" s="76">
        <v>0.22631906267470864</v>
      </c>
      <c r="K35" s="42">
        <v>3</v>
      </c>
      <c r="L35" s="87" t="s">
        <v>372</v>
      </c>
    </row>
    <row r="36" spans="1:12" customFormat="1">
      <c r="A36" s="88" t="s">
        <v>83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1:12">
      <c r="A37" s="81" t="s">
        <v>75</v>
      </c>
      <c r="B37" s="36">
        <v>73</v>
      </c>
      <c r="C37" s="36">
        <v>0.73</v>
      </c>
      <c r="D37" s="37">
        <v>6.25</v>
      </c>
      <c r="E37" s="40">
        <v>0.88</v>
      </c>
      <c r="F37" s="41">
        <v>0.4</v>
      </c>
      <c r="G37" s="40">
        <v>0.4</v>
      </c>
      <c r="H37" s="40">
        <v>0.01</v>
      </c>
      <c r="I37" s="77">
        <v>1.1643835616438356</v>
      </c>
      <c r="J37" s="77">
        <v>8.5583684817328809E-2</v>
      </c>
      <c r="K37" s="37">
        <v>4</v>
      </c>
      <c r="L37" s="87" t="s">
        <v>372</v>
      </c>
    </row>
    <row r="38" spans="1:12">
      <c r="A38" s="81" t="s">
        <v>25</v>
      </c>
      <c r="B38" s="42">
        <v>19</v>
      </c>
      <c r="C38" s="42">
        <v>0.06</v>
      </c>
      <c r="D38" s="42">
        <v>0.5</v>
      </c>
      <c r="E38" s="40">
        <v>1</v>
      </c>
      <c r="F38" s="40">
        <v>0.05</v>
      </c>
      <c r="G38" s="41">
        <v>0.21</v>
      </c>
      <c r="H38" s="38">
        <v>0.16</v>
      </c>
      <c r="I38" s="71">
        <v>1.1578947368421053</v>
      </c>
      <c r="J38" s="71">
        <v>7.8476874540240965E-2</v>
      </c>
      <c r="K38" s="36">
        <v>4</v>
      </c>
      <c r="L38" s="87" t="s">
        <v>372</v>
      </c>
    </row>
    <row r="39" spans="1:12">
      <c r="A39" s="81" t="s">
        <v>76</v>
      </c>
      <c r="B39" s="36">
        <v>30</v>
      </c>
      <c r="C39" s="36">
        <v>0.48</v>
      </c>
      <c r="D39" s="37">
        <v>2.92</v>
      </c>
      <c r="E39" s="40">
        <v>0.87</v>
      </c>
      <c r="F39" s="41">
        <v>0.3</v>
      </c>
      <c r="G39" s="41">
        <v>0.37</v>
      </c>
      <c r="H39" s="41">
        <v>0.3</v>
      </c>
      <c r="I39" s="71">
        <v>1.6333333333333333</v>
      </c>
      <c r="J39" s="71">
        <v>0.87598908940483322</v>
      </c>
      <c r="K39" s="37">
        <v>9</v>
      </c>
      <c r="L39" s="87" t="s">
        <v>371</v>
      </c>
    </row>
    <row r="40" spans="1:12">
      <c r="A40" s="81" t="s">
        <v>77</v>
      </c>
      <c r="B40" s="42">
        <v>11</v>
      </c>
      <c r="C40" s="42">
        <v>0.05</v>
      </c>
      <c r="D40" s="42">
        <v>0.28000000000000003</v>
      </c>
      <c r="E40" s="40">
        <v>1</v>
      </c>
      <c r="F40" s="40">
        <v>0</v>
      </c>
      <c r="G40" s="40">
        <v>0.55000000000000004</v>
      </c>
      <c r="H40" s="40">
        <v>0</v>
      </c>
      <c r="I40" s="71">
        <v>1.6363636363636365</v>
      </c>
      <c r="J40" s="71">
        <v>0</v>
      </c>
      <c r="K40" s="42">
        <v>1</v>
      </c>
      <c r="L40" s="87" t="s">
        <v>373</v>
      </c>
    </row>
    <row r="41" spans="1:12">
      <c r="A41" s="81" t="s">
        <v>28</v>
      </c>
      <c r="B41" s="42">
        <v>16</v>
      </c>
      <c r="C41" s="42">
        <v>0.08</v>
      </c>
      <c r="D41" s="42">
        <v>0.53</v>
      </c>
      <c r="E41" s="40">
        <v>0.94</v>
      </c>
      <c r="F41" s="40">
        <v>0</v>
      </c>
      <c r="G41" s="40">
        <v>0.5</v>
      </c>
      <c r="H41" s="40">
        <v>0.06</v>
      </c>
      <c r="I41" s="71">
        <v>1.4375</v>
      </c>
      <c r="J41" s="71">
        <v>3.3042364158979043E-2</v>
      </c>
      <c r="K41" s="42">
        <v>1</v>
      </c>
      <c r="L41" s="87" t="s">
        <v>373</v>
      </c>
    </row>
    <row r="42" spans="1:12">
      <c r="A42" s="81" t="s">
        <v>78</v>
      </c>
      <c r="B42" s="36">
        <v>86</v>
      </c>
      <c r="C42" s="36">
        <v>0.47</v>
      </c>
      <c r="D42" s="37">
        <v>3.58</v>
      </c>
      <c r="E42" s="40">
        <v>0.8</v>
      </c>
      <c r="F42" s="38">
        <v>0.15</v>
      </c>
      <c r="G42" s="40">
        <v>0.56999999999999995</v>
      </c>
      <c r="H42" s="40">
        <v>0.08</v>
      </c>
      <c r="I42" s="71">
        <v>1.3139534883720929</v>
      </c>
      <c r="J42" s="71">
        <v>0.29129867934327658</v>
      </c>
      <c r="K42" s="37">
        <v>3</v>
      </c>
      <c r="L42" s="87" t="s">
        <v>372</v>
      </c>
    </row>
    <row r="43" spans="1:12">
      <c r="A43" s="81" t="s">
        <v>79</v>
      </c>
      <c r="B43" s="42">
        <v>11</v>
      </c>
      <c r="C43" s="42">
        <v>0.14000000000000001</v>
      </c>
      <c r="D43" s="42">
        <v>0.56999999999999995</v>
      </c>
      <c r="E43" s="40">
        <v>0.91</v>
      </c>
      <c r="F43" s="40">
        <v>0</v>
      </c>
      <c r="G43" s="41">
        <v>0.36</v>
      </c>
      <c r="H43" s="40">
        <v>0</v>
      </c>
      <c r="I43" s="71">
        <v>2.5454545454545454</v>
      </c>
      <c r="J43" s="71">
        <v>0</v>
      </c>
      <c r="K43" s="36">
        <v>4</v>
      </c>
      <c r="L43" s="87" t="s">
        <v>372</v>
      </c>
    </row>
    <row r="44" spans="1:12">
      <c r="A44" s="81" t="s">
        <v>80</v>
      </c>
      <c r="B44" s="42">
        <v>6</v>
      </c>
      <c r="C44" s="42">
        <v>0.08</v>
      </c>
      <c r="D44" s="42">
        <v>0.82</v>
      </c>
      <c r="E44" s="40">
        <v>1</v>
      </c>
      <c r="F44" s="40">
        <v>0</v>
      </c>
      <c r="G44" s="41">
        <v>0</v>
      </c>
      <c r="H44" s="40">
        <v>0</v>
      </c>
      <c r="I44" s="71">
        <v>1</v>
      </c>
      <c r="J44" s="71">
        <v>0</v>
      </c>
      <c r="K44" s="42">
        <v>3</v>
      </c>
      <c r="L44" s="87" t="s">
        <v>372</v>
      </c>
    </row>
    <row r="45" spans="1:12">
      <c r="A45" s="81" t="s">
        <v>81</v>
      </c>
      <c r="B45" s="36">
        <v>39</v>
      </c>
      <c r="C45" s="36">
        <v>0.39</v>
      </c>
      <c r="D45" s="37">
        <v>2.56</v>
      </c>
      <c r="E45" s="40">
        <v>0.92</v>
      </c>
      <c r="F45" s="38">
        <v>0.13</v>
      </c>
      <c r="G45" s="40">
        <v>0.44</v>
      </c>
      <c r="H45" s="40">
        <v>0.03</v>
      </c>
      <c r="I45" s="71">
        <v>1.5384615384615385</v>
      </c>
      <c r="J45" s="71">
        <v>6.5682866342389706E-2</v>
      </c>
      <c r="K45" s="37">
        <v>3</v>
      </c>
      <c r="L45" s="87" t="s">
        <v>372</v>
      </c>
    </row>
    <row r="46" spans="1:12">
      <c r="A46" s="81" t="s">
        <v>82</v>
      </c>
      <c r="B46" s="36">
        <v>24</v>
      </c>
      <c r="C46" s="42">
        <v>0.12</v>
      </c>
      <c r="D46" s="42">
        <v>1.27</v>
      </c>
      <c r="E46" s="40">
        <v>0.79</v>
      </c>
      <c r="F46" s="40">
        <v>0.04</v>
      </c>
      <c r="G46" s="41">
        <v>0.25</v>
      </c>
      <c r="H46" s="40">
        <v>0</v>
      </c>
      <c r="I46" s="71">
        <v>0.91666666666666663</v>
      </c>
      <c r="J46" s="71">
        <v>0</v>
      </c>
      <c r="K46" s="42">
        <v>3</v>
      </c>
      <c r="L46" s="87" t="s">
        <v>372</v>
      </c>
    </row>
    <row r="47" spans="1:12">
      <c r="A47" s="82" t="s">
        <v>84</v>
      </c>
    </row>
    <row r="48" spans="1:12">
      <c r="A48" s="82" t="s">
        <v>85</v>
      </c>
    </row>
    <row r="50" spans="1:5">
      <c r="B50" s="78">
        <v>2000</v>
      </c>
      <c r="C50" s="78">
        <v>2005</v>
      </c>
      <c r="D50" s="78">
        <v>2010</v>
      </c>
      <c r="E50" s="78">
        <v>2014</v>
      </c>
    </row>
    <row r="51" spans="1:5">
      <c r="A51" s="82" t="s">
        <v>338</v>
      </c>
      <c r="B51" s="78">
        <v>8</v>
      </c>
      <c r="C51" s="78">
        <v>6</v>
      </c>
      <c r="D51" s="78">
        <v>5</v>
      </c>
      <c r="E51" s="78">
        <v>1</v>
      </c>
    </row>
    <row r="52" spans="1:5">
      <c r="A52" s="82" t="s">
        <v>339</v>
      </c>
      <c r="B52" s="78">
        <v>1</v>
      </c>
      <c r="C52" s="78">
        <v>4</v>
      </c>
      <c r="D52" s="78">
        <v>4</v>
      </c>
      <c r="E52" s="78">
        <v>7</v>
      </c>
    </row>
    <row r="53" spans="1:5">
      <c r="A53" s="82" t="s">
        <v>340</v>
      </c>
      <c r="B53" s="78">
        <v>1</v>
      </c>
      <c r="C53" s="78">
        <v>0</v>
      </c>
      <c r="D53" s="78">
        <v>1</v>
      </c>
      <c r="E53" s="78">
        <v>2</v>
      </c>
    </row>
  </sheetData>
  <mergeCells count="4">
    <mergeCell ref="O1:X1"/>
    <mergeCell ref="Y1:AH1"/>
    <mergeCell ref="AI1:AR1"/>
    <mergeCell ref="AS1:BB1"/>
  </mergeCells>
  <conditionalFormatting sqref="I37:J46 I26:J35 I4:J13 I15:J24 AT3:AT12 C49:C1048576 V3:W12 P3:P12 AF3:AG12 Z3:Z12 AP3:AQ12 AJ3:AJ12 AZ3:BA12 C37:C46 C26:C35 C15:C24 C4:C13">
    <cfRule type="cellIs" dxfId="191" priority="91" operator="lessThan">
      <formula>1</formula>
    </cfRule>
    <cfRule type="cellIs" dxfId="190" priority="92" operator="between">
      <formula>1</formula>
      <formula>2</formula>
    </cfRule>
    <cfRule type="cellIs" dxfId="189" priority="93" operator="greaterThan">
      <formula>2</formula>
    </cfRule>
  </conditionalFormatting>
  <conditionalFormatting sqref="J37:J46 J26:J35 J4:J13 J15:J24 W3:W12 AG3:AG12 AQ3:AQ12 BA3:BA12">
    <cfRule type="cellIs" dxfId="188" priority="90" operator="between">
      <formula>0.5</formula>
      <formula>1</formula>
    </cfRule>
  </conditionalFormatting>
  <conditionalFormatting sqref="K5:K13 K15:K24 K26:K35 K37:K46 X4:X12 AH3:AH12 AR3:AR12 BB3:BB12">
    <cfRule type="cellIs" dxfId="187" priority="87" operator="lessThan">
      <formula>3</formula>
    </cfRule>
    <cfRule type="cellIs" dxfId="186" priority="88" operator="between">
      <formula>3</formula>
      <formula>4</formula>
    </cfRule>
    <cfRule type="cellIs" dxfId="185" priority="89" operator="greaterThanOrEqual">
      <formula>5</formula>
    </cfRule>
  </conditionalFormatting>
  <conditionalFormatting sqref="AS3:AS12 B49:B1048576 O3:O12 Y3:Y12 AI3:AI12 B37:B46 B26:B35 B15:B24 B4:B13">
    <cfRule type="cellIs" dxfId="184" priority="85" operator="lessThan">
      <formula>20</formula>
    </cfRule>
    <cfRule type="cellIs" dxfId="183" priority="86" operator="between">
      <formula>20</formula>
      <formula>100</formula>
    </cfRule>
  </conditionalFormatting>
  <conditionalFormatting sqref="AU3:AU12 D49:D1048576 Q3:Q12 AA3:AA12 AK3:AK12 D37:D46 D26:D35 D15:D24 D4:D13">
    <cfRule type="cellIs" dxfId="182" priority="79" operator="lessThan">
      <formula>10</formula>
    </cfRule>
    <cfRule type="cellIs" dxfId="181" priority="80" operator="between">
      <formula>10</formula>
      <formula>20</formula>
    </cfRule>
    <cfRule type="cellIs" dxfId="180" priority="81" operator="greaterThan">
      <formula>20</formula>
    </cfRule>
  </conditionalFormatting>
  <conditionalFormatting sqref="BB3:BB12 K49:K1048576 X3:X12 AH3:AH12 AR3:AR12 K37:K46 K26:K35 K15:K24 K4:K13">
    <cfRule type="cellIs" dxfId="179" priority="76" operator="lessThan">
      <formula>2</formula>
    </cfRule>
    <cfRule type="cellIs" dxfId="178" priority="77" operator="between">
      <formula>3</formula>
      <formula>4</formula>
    </cfRule>
    <cfRule type="cellIs" dxfId="177" priority="78" operator="greaterThanOrEqual">
      <formula>5</formula>
    </cfRule>
  </conditionalFormatting>
  <conditionalFormatting sqref="L37:L46 L26:L35 L15:L24 L4:L13">
    <cfRule type="cellIs" dxfId="176" priority="3" operator="equal">
      <formula>"High"</formula>
    </cfRule>
    <cfRule type="cellIs" dxfId="175" priority="2" operator="equal">
      <formula>"Medium"</formula>
    </cfRule>
    <cfRule type="cellIs" dxfId="174" priority="1" operator="equal">
      <formula>"Low"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8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6" sqref="C6"/>
    </sheetView>
  </sheetViews>
  <sheetFormatPr defaultRowHeight="15"/>
  <cols>
    <col min="1" max="1" width="8.140625" style="19" customWidth="1"/>
    <col min="2" max="2" width="24.140625" style="19" customWidth="1"/>
    <col min="3" max="3" width="14" style="20" customWidth="1"/>
    <col min="4" max="9" width="7" style="20" customWidth="1"/>
    <col min="10" max="10" width="7" style="19" customWidth="1"/>
    <col min="11" max="11" width="8.7109375" style="19" customWidth="1"/>
    <col min="12" max="15" width="7" style="21" customWidth="1"/>
    <col min="16" max="17" width="7" customWidth="1"/>
    <col min="18" max="16384" width="9.140625" style="19"/>
  </cols>
  <sheetData>
    <row r="1" spans="1:19">
      <c r="B1" s="19" t="s">
        <v>376</v>
      </c>
    </row>
    <row r="2" spans="1:19">
      <c r="B2" s="28">
        <v>15137800.260105569</v>
      </c>
    </row>
    <row r="3" spans="1:19">
      <c r="B3" s="19" t="s">
        <v>86</v>
      </c>
    </row>
    <row r="4" spans="1:19" s="7" customFormat="1" ht="58.5" customHeight="1">
      <c r="A4" s="35" t="s">
        <v>62</v>
      </c>
      <c r="B4" s="35" t="s">
        <v>86</v>
      </c>
      <c r="C4" s="99" t="s">
        <v>87</v>
      </c>
      <c r="D4" s="99" t="s">
        <v>66</v>
      </c>
      <c r="E4" s="99" t="s">
        <v>61</v>
      </c>
      <c r="F4" s="99" t="s">
        <v>55</v>
      </c>
      <c r="G4" s="99" t="s">
        <v>56</v>
      </c>
      <c r="H4" s="99" t="s">
        <v>67</v>
      </c>
      <c r="I4" s="99" t="s">
        <v>57</v>
      </c>
      <c r="J4" s="35" t="s">
        <v>99</v>
      </c>
      <c r="K4" s="35" t="s">
        <v>100</v>
      </c>
      <c r="L4" s="100" t="s">
        <v>88</v>
      </c>
      <c r="M4" s="100" t="s">
        <v>101</v>
      </c>
      <c r="N4" s="100" t="s">
        <v>102</v>
      </c>
      <c r="O4" s="100" t="s">
        <v>103</v>
      </c>
      <c r="P4" s="101" t="s">
        <v>320</v>
      </c>
      <c r="Q4" s="101" t="s">
        <v>326</v>
      </c>
      <c r="R4" s="35" t="s">
        <v>104</v>
      </c>
      <c r="S4" s="35"/>
    </row>
    <row r="5" spans="1:19">
      <c r="A5" s="60" t="s">
        <v>93</v>
      </c>
      <c r="B5" s="60" t="s">
        <v>110</v>
      </c>
      <c r="C5" s="102">
        <v>49322.299649289846</v>
      </c>
      <c r="D5" s="102">
        <v>1</v>
      </c>
      <c r="E5" s="102">
        <v>0</v>
      </c>
      <c r="F5" s="102">
        <v>0</v>
      </c>
      <c r="G5" s="102">
        <v>0</v>
      </c>
      <c r="H5" s="102">
        <v>0</v>
      </c>
      <c r="I5" s="102">
        <v>12</v>
      </c>
      <c r="J5" s="61">
        <f t="shared" ref="J5:J36" si="0">D5/C5*100000</f>
        <v>2.0274804847109316</v>
      </c>
      <c r="K5" s="61">
        <f t="shared" ref="K5:K36" si="1">I5/C5*10000</f>
        <v>2.4329765816531181</v>
      </c>
      <c r="L5" s="103">
        <f t="shared" ref="L5:L36" si="2">E5/D5</f>
        <v>0</v>
      </c>
      <c r="M5" s="103">
        <f t="shared" ref="M5:M36" si="3">F5/D5</f>
        <v>0</v>
      </c>
      <c r="N5" s="103">
        <f t="shared" ref="N5:N36" si="4">G5/D5</f>
        <v>0</v>
      </c>
      <c r="O5" s="103">
        <f t="shared" ref="O5:O36" si="5">H5/D5</f>
        <v>0</v>
      </c>
      <c r="P5" s="104">
        <f t="shared" ref="P5:P36" si="6">I5/D5</f>
        <v>12</v>
      </c>
      <c r="Q5" s="104">
        <f>H5/C5*100000</f>
        <v>0</v>
      </c>
      <c r="R5" s="105">
        <v>7</v>
      </c>
      <c r="S5" s="60"/>
    </row>
    <row r="6" spans="1:19">
      <c r="A6" s="60" t="s">
        <v>93</v>
      </c>
      <c r="B6" s="60" t="s">
        <v>111</v>
      </c>
      <c r="C6" s="102">
        <v>71225.799012827047</v>
      </c>
      <c r="D6" s="102">
        <v>1</v>
      </c>
      <c r="E6" s="102">
        <v>1</v>
      </c>
      <c r="F6" s="102">
        <v>0</v>
      </c>
      <c r="G6" s="102">
        <v>0</v>
      </c>
      <c r="H6" s="102">
        <v>0</v>
      </c>
      <c r="I6" s="102">
        <v>14</v>
      </c>
      <c r="J6" s="61">
        <f t="shared" si="0"/>
        <v>1.4039856538779019</v>
      </c>
      <c r="K6" s="61">
        <f t="shared" si="1"/>
        <v>1.9655799154290627</v>
      </c>
      <c r="L6" s="103">
        <f t="shared" si="2"/>
        <v>1</v>
      </c>
      <c r="M6" s="103">
        <f t="shared" si="3"/>
        <v>0</v>
      </c>
      <c r="N6" s="103">
        <f t="shared" si="4"/>
        <v>0</v>
      </c>
      <c r="O6" s="103">
        <f t="shared" si="5"/>
        <v>0</v>
      </c>
      <c r="P6" s="104">
        <f t="shared" si="6"/>
        <v>14</v>
      </c>
      <c r="Q6" s="104">
        <f t="shared" ref="Q6:Q69" si="7">H6/C6*100000</f>
        <v>0</v>
      </c>
      <c r="R6" s="105">
        <v>4</v>
      </c>
      <c r="S6" s="60"/>
    </row>
    <row r="7" spans="1:19">
      <c r="A7" s="60" t="s">
        <v>93</v>
      </c>
      <c r="B7" s="60" t="s">
        <v>108</v>
      </c>
      <c r="C7" s="102">
        <v>32239.114560502981</v>
      </c>
      <c r="D7" s="102">
        <v>0</v>
      </c>
      <c r="E7" s="102">
        <v>0</v>
      </c>
      <c r="F7" s="102">
        <v>0</v>
      </c>
      <c r="G7" s="102">
        <v>0</v>
      </c>
      <c r="H7" s="102">
        <v>0</v>
      </c>
      <c r="I7" s="102">
        <v>0</v>
      </c>
      <c r="J7" s="61">
        <f t="shared" si="0"/>
        <v>0</v>
      </c>
      <c r="K7" s="61">
        <f t="shared" si="1"/>
        <v>0</v>
      </c>
      <c r="L7" s="103" t="e">
        <f t="shared" si="2"/>
        <v>#DIV/0!</v>
      </c>
      <c r="M7" s="103" t="e">
        <f t="shared" si="3"/>
        <v>#DIV/0!</v>
      </c>
      <c r="N7" s="103" t="e">
        <f t="shared" si="4"/>
        <v>#DIV/0!</v>
      </c>
      <c r="O7" s="103" t="e">
        <f t="shared" si="5"/>
        <v>#DIV/0!</v>
      </c>
      <c r="P7" s="104" t="e">
        <f t="shared" si="6"/>
        <v>#DIV/0!</v>
      </c>
      <c r="Q7" s="104">
        <f t="shared" si="7"/>
        <v>0</v>
      </c>
      <c r="R7" s="105">
        <v>0</v>
      </c>
      <c r="S7" s="60"/>
    </row>
    <row r="8" spans="1:19">
      <c r="A8" s="60" t="s">
        <v>93</v>
      </c>
      <c r="B8" s="60" t="s">
        <v>109</v>
      </c>
      <c r="C8" s="102">
        <v>107153.01955385313</v>
      </c>
      <c r="D8" s="102">
        <v>3</v>
      </c>
      <c r="E8" s="102">
        <v>1</v>
      </c>
      <c r="F8" s="102">
        <v>0</v>
      </c>
      <c r="G8" s="102">
        <v>0</v>
      </c>
      <c r="H8" s="102">
        <v>0</v>
      </c>
      <c r="I8" s="102">
        <v>28</v>
      </c>
      <c r="J8" s="61">
        <f t="shared" si="0"/>
        <v>2.7997344475134045</v>
      </c>
      <c r="K8" s="61">
        <f t="shared" si="1"/>
        <v>2.6130854843458438</v>
      </c>
      <c r="L8" s="103">
        <f t="shared" si="2"/>
        <v>0.33333333333333331</v>
      </c>
      <c r="M8" s="103">
        <f t="shared" si="3"/>
        <v>0</v>
      </c>
      <c r="N8" s="103">
        <f t="shared" si="4"/>
        <v>0</v>
      </c>
      <c r="O8" s="103">
        <f t="shared" si="5"/>
        <v>0</v>
      </c>
      <c r="P8" s="104">
        <f t="shared" si="6"/>
        <v>9.3333333333333339</v>
      </c>
      <c r="Q8" s="104">
        <f t="shared" si="7"/>
        <v>0</v>
      </c>
      <c r="R8" s="105">
        <v>8</v>
      </c>
      <c r="S8" s="60"/>
    </row>
    <row r="9" spans="1:19">
      <c r="A9" s="60" t="s">
        <v>93</v>
      </c>
      <c r="B9" s="60" t="s">
        <v>106</v>
      </c>
      <c r="C9" s="102">
        <v>207239.79771712571</v>
      </c>
      <c r="D9" s="102">
        <v>16</v>
      </c>
      <c r="E9" s="102">
        <v>7</v>
      </c>
      <c r="F9" s="102">
        <v>4</v>
      </c>
      <c r="G9" s="102">
        <v>0</v>
      </c>
      <c r="H9" s="102">
        <v>0</v>
      </c>
      <c r="I9" s="102">
        <v>55</v>
      </c>
      <c r="J9" s="61">
        <f t="shared" si="0"/>
        <v>7.7205248105093114</v>
      </c>
      <c r="K9" s="61">
        <f t="shared" si="1"/>
        <v>2.6539304036125757</v>
      </c>
      <c r="L9" s="103">
        <f t="shared" si="2"/>
        <v>0.4375</v>
      </c>
      <c r="M9" s="103">
        <f t="shared" si="3"/>
        <v>0.25</v>
      </c>
      <c r="N9" s="103">
        <f t="shared" si="4"/>
        <v>0</v>
      </c>
      <c r="O9" s="103">
        <f t="shared" si="5"/>
        <v>0</v>
      </c>
      <c r="P9" s="104">
        <f t="shared" si="6"/>
        <v>3.4375</v>
      </c>
      <c r="Q9" s="104">
        <f t="shared" si="7"/>
        <v>0</v>
      </c>
      <c r="R9" s="105">
        <v>11</v>
      </c>
      <c r="S9" s="60"/>
    </row>
    <row r="10" spans="1:19">
      <c r="A10" s="60" t="s">
        <v>93</v>
      </c>
      <c r="B10" s="60" t="s">
        <v>107</v>
      </c>
      <c r="C10" s="102">
        <v>207240.797717126</v>
      </c>
      <c r="D10" s="102">
        <v>16</v>
      </c>
      <c r="E10" s="102">
        <v>7</v>
      </c>
      <c r="F10" s="102">
        <v>4</v>
      </c>
      <c r="G10" s="102">
        <v>0</v>
      </c>
      <c r="H10" s="102">
        <v>0</v>
      </c>
      <c r="I10" s="102">
        <v>55</v>
      </c>
      <c r="J10" s="61">
        <f t="shared" si="0"/>
        <v>7.7204875566244695</v>
      </c>
      <c r="K10" s="61">
        <f t="shared" si="1"/>
        <v>2.6539175975896616</v>
      </c>
      <c r="L10" s="103">
        <f t="shared" si="2"/>
        <v>0.4375</v>
      </c>
      <c r="M10" s="103">
        <f t="shared" si="3"/>
        <v>0.25</v>
      </c>
      <c r="N10" s="103">
        <f t="shared" si="4"/>
        <v>0</v>
      </c>
      <c r="O10" s="103">
        <f t="shared" si="5"/>
        <v>0</v>
      </c>
      <c r="P10" s="104">
        <f t="shared" si="6"/>
        <v>3.4375</v>
      </c>
      <c r="Q10" s="104">
        <f t="shared" si="7"/>
        <v>0</v>
      </c>
      <c r="R10" s="105">
        <v>11</v>
      </c>
      <c r="S10" s="60"/>
    </row>
    <row r="11" spans="1:19">
      <c r="A11" s="60" t="s">
        <v>93</v>
      </c>
      <c r="B11" s="60" t="s">
        <v>112</v>
      </c>
      <c r="C11" s="102">
        <v>79898.449289645432</v>
      </c>
      <c r="D11" s="102">
        <v>4</v>
      </c>
      <c r="E11" s="102">
        <v>4</v>
      </c>
      <c r="F11" s="102">
        <v>1</v>
      </c>
      <c r="G11" s="102">
        <v>0</v>
      </c>
      <c r="H11" s="102">
        <v>1</v>
      </c>
      <c r="I11" s="102">
        <v>14</v>
      </c>
      <c r="J11" s="61">
        <f t="shared" si="0"/>
        <v>5.0063549863143422</v>
      </c>
      <c r="K11" s="61">
        <f t="shared" si="1"/>
        <v>1.7522242452100198</v>
      </c>
      <c r="L11" s="103">
        <f t="shared" si="2"/>
        <v>1</v>
      </c>
      <c r="M11" s="103">
        <f t="shared" si="3"/>
        <v>0.25</v>
      </c>
      <c r="N11" s="103">
        <f t="shared" si="4"/>
        <v>0</v>
      </c>
      <c r="O11" s="103">
        <f t="shared" si="5"/>
        <v>0.25</v>
      </c>
      <c r="P11" s="104">
        <f t="shared" si="6"/>
        <v>3.5</v>
      </c>
      <c r="Q11" s="104">
        <f t="shared" si="7"/>
        <v>1.2515887465785855</v>
      </c>
      <c r="R11" s="105">
        <v>12</v>
      </c>
      <c r="S11" s="60"/>
    </row>
    <row r="12" spans="1:19">
      <c r="A12" s="60" t="s">
        <v>93</v>
      </c>
      <c r="B12" s="60" t="s">
        <v>105</v>
      </c>
      <c r="C12" s="102">
        <v>83661.600776702311</v>
      </c>
      <c r="D12" s="102">
        <v>5</v>
      </c>
      <c r="E12" s="102">
        <v>5</v>
      </c>
      <c r="F12" s="102">
        <v>0</v>
      </c>
      <c r="G12" s="102">
        <v>0</v>
      </c>
      <c r="H12" s="102">
        <v>0</v>
      </c>
      <c r="I12" s="102">
        <v>10</v>
      </c>
      <c r="J12" s="61">
        <f t="shared" si="0"/>
        <v>5.9764574829799058</v>
      </c>
      <c r="K12" s="61">
        <f t="shared" si="1"/>
        <v>1.1952914965959811</v>
      </c>
      <c r="L12" s="103">
        <f t="shared" si="2"/>
        <v>1</v>
      </c>
      <c r="M12" s="103">
        <f t="shared" si="3"/>
        <v>0</v>
      </c>
      <c r="N12" s="103">
        <f t="shared" si="4"/>
        <v>0</v>
      </c>
      <c r="O12" s="103">
        <f t="shared" si="5"/>
        <v>0</v>
      </c>
      <c r="P12" s="104">
        <f t="shared" si="6"/>
        <v>2</v>
      </c>
      <c r="Q12" s="104">
        <f t="shared" si="7"/>
        <v>0</v>
      </c>
      <c r="R12" s="105">
        <v>4</v>
      </c>
      <c r="S12" s="60"/>
    </row>
    <row r="13" spans="1:19">
      <c r="A13" s="60" t="s">
        <v>94</v>
      </c>
      <c r="B13" s="106" t="s">
        <v>119</v>
      </c>
      <c r="C13" s="102">
        <v>84332.659871359574</v>
      </c>
      <c r="D13" s="102">
        <v>1</v>
      </c>
      <c r="E13" s="102">
        <v>0</v>
      </c>
      <c r="F13" s="102">
        <v>0</v>
      </c>
      <c r="G13" s="102">
        <v>0</v>
      </c>
      <c r="H13" s="102">
        <v>0</v>
      </c>
      <c r="I13" s="102">
        <v>2</v>
      </c>
      <c r="J13" s="61">
        <f t="shared" si="0"/>
        <v>1.1857802202911574</v>
      </c>
      <c r="K13" s="61">
        <f t="shared" si="1"/>
        <v>0.23715604405823146</v>
      </c>
      <c r="L13" s="103">
        <f t="shared" si="2"/>
        <v>0</v>
      </c>
      <c r="M13" s="103">
        <f t="shared" si="3"/>
        <v>0</v>
      </c>
      <c r="N13" s="103">
        <f t="shared" si="4"/>
        <v>0</v>
      </c>
      <c r="O13" s="103">
        <f t="shared" si="5"/>
        <v>0</v>
      </c>
      <c r="P13" s="104">
        <f t="shared" si="6"/>
        <v>2</v>
      </c>
      <c r="Q13" s="104">
        <f t="shared" si="7"/>
        <v>0</v>
      </c>
      <c r="R13" s="105">
        <v>3</v>
      </c>
      <c r="S13" s="60"/>
    </row>
    <row r="14" spans="1:19">
      <c r="A14" s="60" t="s">
        <v>94</v>
      </c>
      <c r="B14" s="106" t="s">
        <v>128</v>
      </c>
      <c r="C14" s="102">
        <v>25716.681188283281</v>
      </c>
      <c r="D14" s="102">
        <v>3</v>
      </c>
      <c r="E14" s="102">
        <v>3</v>
      </c>
      <c r="F14" s="102">
        <v>0</v>
      </c>
      <c r="G14" s="102">
        <v>0</v>
      </c>
      <c r="H14" s="102">
        <v>0</v>
      </c>
      <c r="I14" s="102">
        <v>2</v>
      </c>
      <c r="J14" s="61">
        <f t="shared" si="0"/>
        <v>11.665579932479091</v>
      </c>
      <c r="K14" s="61">
        <f t="shared" si="1"/>
        <v>0.77770532883193944</v>
      </c>
      <c r="L14" s="103">
        <f t="shared" si="2"/>
        <v>1</v>
      </c>
      <c r="M14" s="103">
        <f t="shared" si="3"/>
        <v>0</v>
      </c>
      <c r="N14" s="103">
        <f t="shared" si="4"/>
        <v>0</v>
      </c>
      <c r="O14" s="103">
        <f t="shared" si="5"/>
        <v>0</v>
      </c>
      <c r="P14" s="104">
        <f t="shared" si="6"/>
        <v>0.66666666666666663</v>
      </c>
      <c r="Q14" s="104">
        <f t="shared" si="7"/>
        <v>0</v>
      </c>
      <c r="R14" s="105">
        <v>3</v>
      </c>
      <c r="S14" s="60"/>
    </row>
    <row r="15" spans="1:19">
      <c r="A15" s="60" t="s">
        <v>94</v>
      </c>
      <c r="B15" s="106" t="s">
        <v>118</v>
      </c>
      <c r="C15" s="102">
        <v>47589.727302792271</v>
      </c>
      <c r="D15" s="102">
        <v>4</v>
      </c>
      <c r="E15" s="102">
        <v>3</v>
      </c>
      <c r="F15" s="102">
        <v>0</v>
      </c>
      <c r="G15" s="102">
        <v>0</v>
      </c>
      <c r="H15" s="102">
        <v>0</v>
      </c>
      <c r="I15" s="102">
        <v>1</v>
      </c>
      <c r="J15" s="61">
        <f t="shared" si="0"/>
        <v>8.4051752903515897</v>
      </c>
      <c r="K15" s="61">
        <f t="shared" si="1"/>
        <v>0.21012938225878974</v>
      </c>
      <c r="L15" s="103">
        <f t="shared" si="2"/>
        <v>0.75</v>
      </c>
      <c r="M15" s="103">
        <f t="shared" si="3"/>
        <v>0</v>
      </c>
      <c r="N15" s="103">
        <f t="shared" si="4"/>
        <v>0</v>
      </c>
      <c r="O15" s="103">
        <f t="shared" si="5"/>
        <v>0</v>
      </c>
      <c r="P15" s="104">
        <f t="shared" si="6"/>
        <v>0.25</v>
      </c>
      <c r="Q15" s="104">
        <f t="shared" si="7"/>
        <v>0</v>
      </c>
      <c r="R15" s="105">
        <v>3</v>
      </c>
      <c r="S15" s="60"/>
    </row>
    <row r="16" spans="1:19">
      <c r="A16" s="60" t="s">
        <v>94</v>
      </c>
      <c r="B16" s="106" t="s">
        <v>136</v>
      </c>
      <c r="C16" s="102">
        <v>241450.76015220504</v>
      </c>
      <c r="D16" s="102">
        <v>4</v>
      </c>
      <c r="E16" s="102">
        <v>4</v>
      </c>
      <c r="F16" s="102">
        <v>1</v>
      </c>
      <c r="G16" s="102">
        <v>0</v>
      </c>
      <c r="H16" s="102">
        <v>2</v>
      </c>
      <c r="I16" s="102">
        <v>7</v>
      </c>
      <c r="J16" s="61">
        <f t="shared" si="0"/>
        <v>1.6566524774983071</v>
      </c>
      <c r="K16" s="61">
        <f t="shared" si="1"/>
        <v>0.28991418356220372</v>
      </c>
      <c r="L16" s="103">
        <f t="shared" si="2"/>
        <v>1</v>
      </c>
      <c r="M16" s="103">
        <f t="shared" si="3"/>
        <v>0.25</v>
      </c>
      <c r="N16" s="103">
        <f t="shared" si="4"/>
        <v>0</v>
      </c>
      <c r="O16" s="103">
        <f t="shared" si="5"/>
        <v>0.5</v>
      </c>
      <c r="P16" s="104">
        <f t="shared" si="6"/>
        <v>1.75</v>
      </c>
      <c r="Q16" s="104">
        <f t="shared" si="7"/>
        <v>0.82832623874915356</v>
      </c>
      <c r="R16" s="105">
        <v>7</v>
      </c>
      <c r="S16" s="60"/>
    </row>
    <row r="17" spans="1:19">
      <c r="A17" s="60" t="s">
        <v>94</v>
      </c>
      <c r="B17" s="106" t="s">
        <v>115</v>
      </c>
      <c r="C17" s="102">
        <v>203955.19728622635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61">
        <f t="shared" si="0"/>
        <v>0</v>
      </c>
      <c r="K17" s="61">
        <f t="shared" si="1"/>
        <v>0</v>
      </c>
      <c r="L17" s="103" t="e">
        <f t="shared" si="2"/>
        <v>#DIV/0!</v>
      </c>
      <c r="M17" s="103" t="e">
        <f t="shared" si="3"/>
        <v>#DIV/0!</v>
      </c>
      <c r="N17" s="103" t="e">
        <f t="shared" si="4"/>
        <v>#DIV/0!</v>
      </c>
      <c r="O17" s="103" t="e">
        <f t="shared" si="5"/>
        <v>#DIV/0!</v>
      </c>
      <c r="P17" s="104" t="e">
        <f t="shared" si="6"/>
        <v>#DIV/0!</v>
      </c>
      <c r="Q17" s="104">
        <f t="shared" si="7"/>
        <v>0</v>
      </c>
      <c r="R17" s="105">
        <v>0</v>
      </c>
      <c r="S17" s="60"/>
    </row>
    <row r="18" spans="1:19">
      <c r="A18" s="60" t="s">
        <v>94</v>
      </c>
      <c r="B18" s="106" t="s">
        <v>116</v>
      </c>
      <c r="C18" s="102">
        <v>251378.5193354002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1">
        <f t="shared" si="0"/>
        <v>0</v>
      </c>
      <c r="K18" s="61">
        <f t="shared" si="1"/>
        <v>0</v>
      </c>
      <c r="L18" s="103" t="e">
        <f t="shared" si="2"/>
        <v>#DIV/0!</v>
      </c>
      <c r="M18" s="103" t="e">
        <f t="shared" si="3"/>
        <v>#DIV/0!</v>
      </c>
      <c r="N18" s="103" t="e">
        <f t="shared" si="4"/>
        <v>#DIV/0!</v>
      </c>
      <c r="O18" s="103" t="e">
        <f t="shared" si="5"/>
        <v>#DIV/0!</v>
      </c>
      <c r="P18" s="104" t="e">
        <f t="shared" si="6"/>
        <v>#DIV/0!</v>
      </c>
      <c r="Q18" s="104">
        <f t="shared" si="7"/>
        <v>0</v>
      </c>
      <c r="R18" s="105">
        <v>0</v>
      </c>
      <c r="S18" s="60"/>
    </row>
    <row r="19" spans="1:19">
      <c r="A19" s="60" t="s">
        <v>94</v>
      </c>
      <c r="B19" s="106" t="s">
        <v>114</v>
      </c>
      <c r="C19" s="102">
        <v>347728.24879649724</v>
      </c>
      <c r="D19" s="102">
        <v>7</v>
      </c>
      <c r="E19" s="102">
        <v>7</v>
      </c>
      <c r="F19" s="102">
        <v>0</v>
      </c>
      <c r="G19" s="102">
        <v>0</v>
      </c>
      <c r="H19" s="102">
        <v>0</v>
      </c>
      <c r="I19" s="102">
        <v>13</v>
      </c>
      <c r="J19" s="61">
        <f t="shared" si="0"/>
        <v>2.0130662447550085</v>
      </c>
      <c r="K19" s="61">
        <f t="shared" si="1"/>
        <v>0.37385515974021588</v>
      </c>
      <c r="L19" s="103">
        <f t="shared" si="2"/>
        <v>1</v>
      </c>
      <c r="M19" s="103">
        <f t="shared" si="3"/>
        <v>0</v>
      </c>
      <c r="N19" s="103">
        <f t="shared" si="4"/>
        <v>0</v>
      </c>
      <c r="O19" s="103">
        <f t="shared" si="5"/>
        <v>0</v>
      </c>
      <c r="P19" s="104">
        <f t="shared" si="6"/>
        <v>1.8571428571428572</v>
      </c>
      <c r="Q19" s="104">
        <f t="shared" si="7"/>
        <v>0</v>
      </c>
      <c r="R19" s="105">
        <v>3</v>
      </c>
      <c r="S19" s="60"/>
    </row>
    <row r="20" spans="1:19">
      <c r="A20" s="60" t="s">
        <v>94</v>
      </c>
      <c r="B20" s="106" t="s">
        <v>135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1" t="e">
        <f t="shared" si="0"/>
        <v>#DIV/0!</v>
      </c>
      <c r="K20" s="61" t="e">
        <f t="shared" si="1"/>
        <v>#DIV/0!</v>
      </c>
      <c r="L20" s="103" t="e">
        <f t="shared" si="2"/>
        <v>#DIV/0!</v>
      </c>
      <c r="M20" s="103" t="e">
        <f t="shared" si="3"/>
        <v>#DIV/0!</v>
      </c>
      <c r="N20" s="103" t="e">
        <f t="shared" si="4"/>
        <v>#DIV/0!</v>
      </c>
      <c r="O20" s="103" t="e">
        <f t="shared" si="5"/>
        <v>#DIV/0!</v>
      </c>
      <c r="P20" s="104" t="e">
        <f t="shared" si="6"/>
        <v>#DIV/0!</v>
      </c>
      <c r="Q20" s="104" t="e">
        <f t="shared" si="7"/>
        <v>#DIV/0!</v>
      </c>
      <c r="R20" s="105">
        <v>0</v>
      </c>
      <c r="S20" s="60"/>
    </row>
    <row r="21" spans="1:19">
      <c r="A21" s="60" t="s">
        <v>94</v>
      </c>
      <c r="B21" s="106" t="s">
        <v>132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1" t="e">
        <f t="shared" si="0"/>
        <v>#DIV/0!</v>
      </c>
      <c r="K21" s="61" t="e">
        <f t="shared" si="1"/>
        <v>#DIV/0!</v>
      </c>
      <c r="L21" s="103" t="e">
        <f t="shared" si="2"/>
        <v>#DIV/0!</v>
      </c>
      <c r="M21" s="103" t="e">
        <f t="shared" si="3"/>
        <v>#DIV/0!</v>
      </c>
      <c r="N21" s="103" t="e">
        <f t="shared" si="4"/>
        <v>#DIV/0!</v>
      </c>
      <c r="O21" s="103" t="e">
        <f t="shared" si="5"/>
        <v>#DIV/0!</v>
      </c>
      <c r="P21" s="104" t="e">
        <f t="shared" si="6"/>
        <v>#DIV/0!</v>
      </c>
      <c r="Q21" s="104" t="e">
        <f t="shared" si="7"/>
        <v>#DIV/0!</v>
      </c>
      <c r="R21" s="105">
        <v>0</v>
      </c>
      <c r="S21" s="60"/>
    </row>
    <row r="22" spans="1:19">
      <c r="A22" s="60" t="s">
        <v>94</v>
      </c>
      <c r="B22" s="106" t="s">
        <v>140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61" t="e">
        <f t="shared" si="0"/>
        <v>#DIV/0!</v>
      </c>
      <c r="K22" s="61" t="e">
        <f t="shared" si="1"/>
        <v>#DIV/0!</v>
      </c>
      <c r="L22" s="103" t="e">
        <f t="shared" si="2"/>
        <v>#DIV/0!</v>
      </c>
      <c r="M22" s="103" t="e">
        <f t="shared" si="3"/>
        <v>#DIV/0!</v>
      </c>
      <c r="N22" s="103" t="e">
        <f t="shared" si="4"/>
        <v>#DIV/0!</v>
      </c>
      <c r="O22" s="103" t="e">
        <f t="shared" si="5"/>
        <v>#DIV/0!</v>
      </c>
      <c r="P22" s="104" t="e">
        <f t="shared" si="6"/>
        <v>#DIV/0!</v>
      </c>
      <c r="Q22" s="104" t="e">
        <f t="shared" si="7"/>
        <v>#DIV/0!</v>
      </c>
      <c r="R22" s="105">
        <v>0</v>
      </c>
      <c r="S22" s="60"/>
    </row>
    <row r="23" spans="1:19">
      <c r="A23" s="60" t="s">
        <v>94</v>
      </c>
      <c r="B23" s="106" t="s">
        <v>129</v>
      </c>
      <c r="C23" s="102">
        <v>80246.486421396359</v>
      </c>
      <c r="D23" s="102">
        <v>8</v>
      </c>
      <c r="E23" s="102">
        <v>8</v>
      </c>
      <c r="F23" s="102">
        <v>1</v>
      </c>
      <c r="G23" s="102">
        <v>0</v>
      </c>
      <c r="H23" s="102">
        <v>3</v>
      </c>
      <c r="I23" s="102">
        <v>8</v>
      </c>
      <c r="J23" s="61">
        <f t="shared" si="0"/>
        <v>9.9692838362913498</v>
      </c>
      <c r="K23" s="61">
        <f t="shared" si="1"/>
        <v>0.99692838362913494</v>
      </c>
      <c r="L23" s="103">
        <f t="shared" si="2"/>
        <v>1</v>
      </c>
      <c r="M23" s="103">
        <f t="shared" si="3"/>
        <v>0.125</v>
      </c>
      <c r="N23" s="103">
        <f t="shared" si="4"/>
        <v>0</v>
      </c>
      <c r="O23" s="103">
        <f t="shared" si="5"/>
        <v>0.375</v>
      </c>
      <c r="P23" s="104">
        <f t="shared" si="6"/>
        <v>1</v>
      </c>
      <c r="Q23" s="104">
        <f t="shared" si="7"/>
        <v>3.7384814386092557</v>
      </c>
      <c r="R23" s="105">
        <v>10</v>
      </c>
      <c r="S23" s="60"/>
    </row>
    <row r="24" spans="1:19">
      <c r="A24" s="60" t="s">
        <v>94</v>
      </c>
      <c r="B24" s="106" t="s">
        <v>127</v>
      </c>
      <c r="C24" s="102">
        <v>26202.845556697855</v>
      </c>
      <c r="D24" s="102">
        <v>2</v>
      </c>
      <c r="E24" s="102">
        <v>2</v>
      </c>
      <c r="F24" s="102">
        <v>0</v>
      </c>
      <c r="G24" s="102">
        <v>0</v>
      </c>
      <c r="H24" s="102">
        <v>2</v>
      </c>
      <c r="I24" s="102">
        <v>5</v>
      </c>
      <c r="J24" s="61">
        <f t="shared" si="0"/>
        <v>7.6327587996974966</v>
      </c>
      <c r="K24" s="61">
        <f t="shared" si="1"/>
        <v>1.9081896999243741</v>
      </c>
      <c r="L24" s="103">
        <f t="shared" si="2"/>
        <v>1</v>
      </c>
      <c r="M24" s="103">
        <f t="shared" si="3"/>
        <v>0</v>
      </c>
      <c r="N24" s="103">
        <f t="shared" si="4"/>
        <v>0</v>
      </c>
      <c r="O24" s="103">
        <f t="shared" si="5"/>
        <v>1</v>
      </c>
      <c r="P24" s="104">
        <f t="shared" si="6"/>
        <v>2.5</v>
      </c>
      <c r="Q24" s="104">
        <f t="shared" si="7"/>
        <v>7.6327587996974966</v>
      </c>
      <c r="R24" s="105">
        <v>10</v>
      </c>
      <c r="S24" s="60"/>
    </row>
    <row r="25" spans="1:19">
      <c r="A25" s="60" t="s">
        <v>94</v>
      </c>
      <c r="B25" s="106" t="s">
        <v>141</v>
      </c>
      <c r="C25" s="102">
        <v>92260.293163023642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61">
        <f t="shared" si="0"/>
        <v>0</v>
      </c>
      <c r="K25" s="61">
        <f t="shared" si="1"/>
        <v>0</v>
      </c>
      <c r="L25" s="103" t="e">
        <f t="shared" si="2"/>
        <v>#DIV/0!</v>
      </c>
      <c r="M25" s="103" t="e">
        <f t="shared" si="3"/>
        <v>#DIV/0!</v>
      </c>
      <c r="N25" s="103" t="e">
        <f t="shared" si="4"/>
        <v>#DIV/0!</v>
      </c>
      <c r="O25" s="103" t="e">
        <f t="shared" si="5"/>
        <v>#DIV/0!</v>
      </c>
      <c r="P25" s="104" t="e">
        <f t="shared" si="6"/>
        <v>#DIV/0!</v>
      </c>
      <c r="Q25" s="104">
        <f t="shared" si="7"/>
        <v>0</v>
      </c>
      <c r="R25" s="105">
        <v>0</v>
      </c>
      <c r="S25" s="60"/>
    </row>
    <row r="26" spans="1:19">
      <c r="A26" s="60" t="s">
        <v>94</v>
      </c>
      <c r="B26" s="106" t="s">
        <v>121</v>
      </c>
      <c r="C26" s="102">
        <v>119637.76403938087</v>
      </c>
      <c r="D26" s="102">
        <v>13</v>
      </c>
      <c r="E26" s="102">
        <v>7</v>
      </c>
      <c r="F26" s="102">
        <v>0</v>
      </c>
      <c r="G26" s="102">
        <v>0</v>
      </c>
      <c r="H26" s="102">
        <v>1</v>
      </c>
      <c r="I26" s="102">
        <v>10</v>
      </c>
      <c r="J26" s="61">
        <f t="shared" si="0"/>
        <v>10.866134204682078</v>
      </c>
      <c r="K26" s="61">
        <f t="shared" si="1"/>
        <v>0.83585647728323675</v>
      </c>
      <c r="L26" s="103">
        <f t="shared" si="2"/>
        <v>0.53846153846153844</v>
      </c>
      <c r="M26" s="103">
        <f t="shared" si="3"/>
        <v>0</v>
      </c>
      <c r="N26" s="103">
        <f t="shared" si="4"/>
        <v>0</v>
      </c>
      <c r="O26" s="103">
        <f t="shared" si="5"/>
        <v>7.6923076923076927E-2</v>
      </c>
      <c r="P26" s="104">
        <f t="shared" si="6"/>
        <v>0.76923076923076927</v>
      </c>
      <c r="Q26" s="104">
        <f t="shared" si="7"/>
        <v>0.83585647728323675</v>
      </c>
      <c r="R26" s="105">
        <v>6</v>
      </c>
      <c r="S26" s="60"/>
    </row>
    <row r="27" spans="1:19">
      <c r="A27" s="60" t="s">
        <v>94</v>
      </c>
      <c r="B27" s="106" t="s">
        <v>138</v>
      </c>
      <c r="C27" s="102">
        <v>150091.01306758693</v>
      </c>
      <c r="D27" s="102">
        <v>6</v>
      </c>
      <c r="E27" s="102">
        <v>4</v>
      </c>
      <c r="F27" s="102">
        <v>0</v>
      </c>
      <c r="G27" s="102">
        <v>0</v>
      </c>
      <c r="H27" s="102">
        <v>0</v>
      </c>
      <c r="I27" s="102">
        <v>4</v>
      </c>
      <c r="J27" s="61">
        <f t="shared" si="0"/>
        <v>3.9975744565720017</v>
      </c>
      <c r="K27" s="61">
        <f t="shared" si="1"/>
        <v>0.26650496377146676</v>
      </c>
      <c r="L27" s="103">
        <f t="shared" si="2"/>
        <v>0.66666666666666663</v>
      </c>
      <c r="M27" s="103">
        <f t="shared" si="3"/>
        <v>0</v>
      </c>
      <c r="N27" s="103">
        <f t="shared" si="4"/>
        <v>0</v>
      </c>
      <c r="O27" s="103">
        <f t="shared" si="5"/>
        <v>0</v>
      </c>
      <c r="P27" s="104">
        <f t="shared" si="6"/>
        <v>0.66666666666666663</v>
      </c>
      <c r="Q27" s="104">
        <f t="shared" si="7"/>
        <v>0</v>
      </c>
      <c r="R27" s="105">
        <v>3</v>
      </c>
      <c r="S27" s="60"/>
    </row>
    <row r="28" spans="1:19">
      <c r="A28" s="60" t="s">
        <v>94</v>
      </c>
      <c r="B28" s="106" t="s">
        <v>133</v>
      </c>
      <c r="C28" s="102">
        <v>32356.57709246892</v>
      </c>
      <c r="D28" s="102">
        <v>2</v>
      </c>
      <c r="E28" s="102">
        <v>1</v>
      </c>
      <c r="F28" s="102">
        <v>0</v>
      </c>
      <c r="G28" s="102">
        <v>0</v>
      </c>
      <c r="H28" s="102">
        <v>1</v>
      </c>
      <c r="I28" s="102">
        <v>0</v>
      </c>
      <c r="J28" s="61">
        <f t="shared" si="0"/>
        <v>6.1811235294894811</v>
      </c>
      <c r="K28" s="61">
        <f t="shared" si="1"/>
        <v>0</v>
      </c>
      <c r="L28" s="103">
        <f t="shared" si="2"/>
        <v>0.5</v>
      </c>
      <c r="M28" s="103">
        <f t="shared" si="3"/>
        <v>0</v>
      </c>
      <c r="N28" s="103">
        <f t="shared" si="4"/>
        <v>0</v>
      </c>
      <c r="O28" s="103">
        <f t="shared" si="5"/>
        <v>0.5</v>
      </c>
      <c r="P28" s="104">
        <f t="shared" si="6"/>
        <v>0</v>
      </c>
      <c r="Q28" s="104">
        <f t="shared" si="7"/>
        <v>3.0905617647447405</v>
      </c>
      <c r="R28" s="105">
        <v>7</v>
      </c>
      <c r="S28" s="60"/>
    </row>
    <row r="29" spans="1:19">
      <c r="A29" s="60" t="s">
        <v>94</v>
      </c>
      <c r="B29" s="106" t="s">
        <v>120</v>
      </c>
      <c r="C29" s="102">
        <v>73957.890497071814</v>
      </c>
      <c r="D29" s="102">
        <v>2</v>
      </c>
      <c r="E29" s="102">
        <v>1</v>
      </c>
      <c r="F29" s="102">
        <v>0</v>
      </c>
      <c r="G29" s="102">
        <v>0</v>
      </c>
      <c r="H29" s="102">
        <v>1</v>
      </c>
      <c r="I29" s="102">
        <v>1</v>
      </c>
      <c r="J29" s="61">
        <f t="shared" si="0"/>
        <v>2.7042415441516483</v>
      </c>
      <c r="K29" s="61">
        <f t="shared" si="1"/>
        <v>0.13521207720758241</v>
      </c>
      <c r="L29" s="103">
        <f t="shared" si="2"/>
        <v>0.5</v>
      </c>
      <c r="M29" s="103">
        <f t="shared" si="3"/>
        <v>0</v>
      </c>
      <c r="N29" s="103">
        <f t="shared" si="4"/>
        <v>0</v>
      </c>
      <c r="O29" s="103">
        <f t="shared" si="5"/>
        <v>0.5</v>
      </c>
      <c r="P29" s="104">
        <f t="shared" si="6"/>
        <v>0.5</v>
      </c>
      <c r="Q29" s="104">
        <f t="shared" si="7"/>
        <v>1.3521207720758242</v>
      </c>
      <c r="R29" s="105">
        <v>7</v>
      </c>
      <c r="S29" s="60"/>
    </row>
    <row r="30" spans="1:19">
      <c r="A30" s="60" t="s">
        <v>94</v>
      </c>
      <c r="B30" s="106" t="s">
        <v>125</v>
      </c>
      <c r="C30" s="102">
        <v>62988.195150697306</v>
      </c>
      <c r="D30" s="102">
        <v>6</v>
      </c>
      <c r="E30" s="102">
        <v>4</v>
      </c>
      <c r="F30" s="102">
        <v>1</v>
      </c>
      <c r="G30" s="102">
        <v>0</v>
      </c>
      <c r="H30" s="102">
        <v>2</v>
      </c>
      <c r="I30" s="102">
        <v>7</v>
      </c>
      <c r="J30" s="61">
        <f t="shared" si="0"/>
        <v>9.5255944159777641</v>
      </c>
      <c r="K30" s="61">
        <f t="shared" si="1"/>
        <v>1.1113193485307393</v>
      </c>
      <c r="L30" s="103">
        <f t="shared" si="2"/>
        <v>0.66666666666666663</v>
      </c>
      <c r="M30" s="103">
        <f t="shared" si="3"/>
        <v>0.16666666666666666</v>
      </c>
      <c r="N30" s="103">
        <f t="shared" si="4"/>
        <v>0</v>
      </c>
      <c r="O30" s="103">
        <f t="shared" si="5"/>
        <v>0.33333333333333331</v>
      </c>
      <c r="P30" s="104">
        <f t="shared" si="6"/>
        <v>1.1666666666666667</v>
      </c>
      <c r="Q30" s="104">
        <f t="shared" si="7"/>
        <v>3.1751981386592552</v>
      </c>
      <c r="R30" s="105">
        <v>11</v>
      </c>
      <c r="S30" s="60"/>
    </row>
    <row r="31" spans="1:19">
      <c r="A31" s="60" t="s">
        <v>94</v>
      </c>
      <c r="B31" s="106" t="s">
        <v>139</v>
      </c>
      <c r="C31" s="102">
        <v>150091.01306758693</v>
      </c>
      <c r="D31" s="102">
        <v>6</v>
      </c>
      <c r="E31" s="102">
        <v>4</v>
      </c>
      <c r="F31" s="102">
        <v>0</v>
      </c>
      <c r="G31" s="102">
        <v>0</v>
      </c>
      <c r="H31" s="102">
        <v>0</v>
      </c>
      <c r="I31" s="102">
        <v>4</v>
      </c>
      <c r="J31" s="61">
        <f t="shared" si="0"/>
        <v>3.9975744565720017</v>
      </c>
      <c r="K31" s="61">
        <f t="shared" si="1"/>
        <v>0.26650496377146676</v>
      </c>
      <c r="L31" s="103">
        <f t="shared" si="2"/>
        <v>0.66666666666666663</v>
      </c>
      <c r="M31" s="103">
        <f t="shared" si="3"/>
        <v>0</v>
      </c>
      <c r="N31" s="103">
        <f t="shared" si="4"/>
        <v>0</v>
      </c>
      <c r="O31" s="103">
        <f t="shared" si="5"/>
        <v>0</v>
      </c>
      <c r="P31" s="104">
        <f t="shared" si="6"/>
        <v>0.66666666666666663</v>
      </c>
      <c r="Q31" s="104">
        <f t="shared" si="7"/>
        <v>0</v>
      </c>
      <c r="R31" s="105">
        <v>3</v>
      </c>
      <c r="S31" s="60"/>
    </row>
    <row r="32" spans="1:19">
      <c r="A32" s="60" t="s">
        <v>94</v>
      </c>
      <c r="B32" s="106" t="s">
        <v>117</v>
      </c>
      <c r="C32" s="107">
        <v>241450.76015220504</v>
      </c>
      <c r="D32" s="102">
        <v>4</v>
      </c>
      <c r="E32" s="102">
        <v>4</v>
      </c>
      <c r="F32" s="102">
        <v>1</v>
      </c>
      <c r="G32" s="102">
        <v>0</v>
      </c>
      <c r="H32" s="102">
        <v>2</v>
      </c>
      <c r="I32" s="102">
        <v>7</v>
      </c>
      <c r="J32" s="61">
        <f t="shared" si="0"/>
        <v>1.6566524774983071</v>
      </c>
      <c r="K32" s="61">
        <f t="shared" si="1"/>
        <v>0.28991418356220372</v>
      </c>
      <c r="L32" s="103">
        <f t="shared" si="2"/>
        <v>1</v>
      </c>
      <c r="M32" s="103">
        <f t="shared" si="3"/>
        <v>0.25</v>
      </c>
      <c r="N32" s="103">
        <f t="shared" si="4"/>
        <v>0</v>
      </c>
      <c r="O32" s="103">
        <f t="shared" si="5"/>
        <v>0.5</v>
      </c>
      <c r="P32" s="104">
        <f t="shared" si="6"/>
        <v>1.75</v>
      </c>
      <c r="Q32" s="104">
        <f t="shared" si="7"/>
        <v>0.82832623874915356</v>
      </c>
      <c r="R32" s="105">
        <v>7</v>
      </c>
      <c r="S32" s="60"/>
    </row>
    <row r="33" spans="1:19">
      <c r="A33" s="60" t="s">
        <v>94</v>
      </c>
      <c r="B33" s="106" t="s">
        <v>130</v>
      </c>
      <c r="C33" s="102">
        <v>67522.466407789849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2</v>
      </c>
      <c r="J33" s="61">
        <f t="shared" si="0"/>
        <v>0</v>
      </c>
      <c r="K33" s="61">
        <f t="shared" si="1"/>
        <v>0.29619771113237453</v>
      </c>
      <c r="L33" s="103" t="e">
        <f t="shared" si="2"/>
        <v>#DIV/0!</v>
      </c>
      <c r="M33" s="103" t="e">
        <f t="shared" si="3"/>
        <v>#DIV/0!</v>
      </c>
      <c r="N33" s="103" t="e">
        <f t="shared" si="4"/>
        <v>#DIV/0!</v>
      </c>
      <c r="O33" s="103" t="e">
        <f t="shared" si="5"/>
        <v>#DIV/0!</v>
      </c>
      <c r="P33" s="104" t="e">
        <f t="shared" si="6"/>
        <v>#DIV/0!</v>
      </c>
      <c r="Q33" s="104">
        <f t="shared" si="7"/>
        <v>0</v>
      </c>
      <c r="R33" s="105">
        <v>0</v>
      </c>
      <c r="S33" s="60"/>
    </row>
    <row r="34" spans="1:19">
      <c r="A34" s="60" t="s">
        <v>94</v>
      </c>
      <c r="B34" s="106" t="s">
        <v>122</v>
      </c>
      <c r="C34" s="102">
        <v>45826.701707266482</v>
      </c>
      <c r="D34" s="102">
        <v>1</v>
      </c>
      <c r="E34" s="102">
        <v>1</v>
      </c>
      <c r="F34" s="102">
        <v>0</v>
      </c>
      <c r="G34" s="102">
        <v>0</v>
      </c>
      <c r="H34" s="102">
        <v>1</v>
      </c>
      <c r="I34" s="102">
        <v>1</v>
      </c>
      <c r="J34" s="61">
        <f t="shared" si="0"/>
        <v>2.1821339148251107</v>
      </c>
      <c r="K34" s="61">
        <f t="shared" si="1"/>
        <v>0.21821339148251109</v>
      </c>
      <c r="L34" s="103">
        <f t="shared" si="2"/>
        <v>1</v>
      </c>
      <c r="M34" s="103">
        <f t="shared" si="3"/>
        <v>0</v>
      </c>
      <c r="N34" s="103">
        <f t="shared" si="4"/>
        <v>0</v>
      </c>
      <c r="O34" s="103">
        <f t="shared" si="5"/>
        <v>1</v>
      </c>
      <c r="P34" s="104">
        <f t="shared" si="6"/>
        <v>1</v>
      </c>
      <c r="Q34" s="104">
        <f t="shared" si="7"/>
        <v>2.1821339148251107</v>
      </c>
      <c r="R34" s="105">
        <v>6</v>
      </c>
      <c r="S34" s="60"/>
    </row>
    <row r="35" spans="1:19">
      <c r="A35" s="60" t="s">
        <v>94</v>
      </c>
      <c r="B35" s="106" t="s">
        <v>113</v>
      </c>
      <c r="C35" s="102">
        <v>226357.9124106188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1">
        <f t="shared" si="0"/>
        <v>0</v>
      </c>
      <c r="K35" s="61">
        <f t="shared" si="1"/>
        <v>0</v>
      </c>
      <c r="L35" s="103" t="e">
        <f t="shared" si="2"/>
        <v>#DIV/0!</v>
      </c>
      <c r="M35" s="103" t="e">
        <f t="shared" si="3"/>
        <v>#DIV/0!</v>
      </c>
      <c r="N35" s="103" t="e">
        <f t="shared" si="4"/>
        <v>#DIV/0!</v>
      </c>
      <c r="O35" s="103" t="e">
        <f t="shared" si="5"/>
        <v>#DIV/0!</v>
      </c>
      <c r="P35" s="104" t="e">
        <f t="shared" si="6"/>
        <v>#DIV/0!</v>
      </c>
      <c r="Q35" s="104">
        <f t="shared" si="7"/>
        <v>0</v>
      </c>
      <c r="R35" s="105">
        <v>0</v>
      </c>
      <c r="S35" s="60"/>
    </row>
    <row r="36" spans="1:19">
      <c r="A36" s="60" t="s">
        <v>94</v>
      </c>
      <c r="B36" s="106" t="s">
        <v>137</v>
      </c>
      <c r="C36" s="102">
        <v>98046.410478382779</v>
      </c>
      <c r="D36" s="102">
        <v>7</v>
      </c>
      <c r="E36" s="102">
        <v>2</v>
      </c>
      <c r="F36" s="102">
        <v>0</v>
      </c>
      <c r="G36" s="102">
        <v>0</v>
      </c>
      <c r="H36" s="102">
        <v>3</v>
      </c>
      <c r="I36" s="102">
        <v>14</v>
      </c>
      <c r="J36" s="61">
        <f t="shared" si="0"/>
        <v>7.1394760561309445</v>
      </c>
      <c r="K36" s="61">
        <f t="shared" si="1"/>
        <v>1.4278952112261889</v>
      </c>
      <c r="L36" s="103">
        <f t="shared" si="2"/>
        <v>0.2857142857142857</v>
      </c>
      <c r="M36" s="103">
        <f t="shared" si="3"/>
        <v>0</v>
      </c>
      <c r="N36" s="103">
        <f t="shared" si="4"/>
        <v>0</v>
      </c>
      <c r="O36" s="103">
        <f t="shared" si="5"/>
        <v>0.42857142857142855</v>
      </c>
      <c r="P36" s="104">
        <f t="shared" si="6"/>
        <v>2</v>
      </c>
      <c r="Q36" s="104">
        <f t="shared" si="7"/>
        <v>3.0597754526275476</v>
      </c>
      <c r="R36" s="105">
        <v>11</v>
      </c>
      <c r="S36" s="60"/>
    </row>
    <row r="37" spans="1:19">
      <c r="A37" s="60" t="s">
        <v>94</v>
      </c>
      <c r="B37" s="106" t="s">
        <v>134</v>
      </c>
      <c r="C37" s="102">
        <v>120826.52836751763</v>
      </c>
      <c r="D37" s="102">
        <v>8</v>
      </c>
      <c r="E37" s="102">
        <v>6</v>
      </c>
      <c r="F37" s="102">
        <v>0</v>
      </c>
      <c r="G37" s="102">
        <v>0</v>
      </c>
      <c r="H37" s="102">
        <v>0</v>
      </c>
      <c r="I37" s="102">
        <v>16</v>
      </c>
      <c r="J37" s="61">
        <f t="shared" ref="J37:J68" si="8">D37/C37*100000</f>
        <v>6.6210625332761595</v>
      </c>
      <c r="K37" s="61">
        <f t="shared" ref="K37:K68" si="9">I37/C37*10000</f>
        <v>1.3242125066552319</v>
      </c>
      <c r="L37" s="103">
        <f t="shared" ref="L37:L68" si="10">E37/D37</f>
        <v>0.75</v>
      </c>
      <c r="M37" s="103">
        <f t="shared" ref="M37:M68" si="11">F37/D37</f>
        <v>0</v>
      </c>
      <c r="N37" s="103">
        <f t="shared" ref="N37:N68" si="12">G37/D37</f>
        <v>0</v>
      </c>
      <c r="O37" s="103">
        <f t="shared" ref="O37:O68" si="13">H37/D37</f>
        <v>0</v>
      </c>
      <c r="P37" s="104">
        <f t="shared" ref="P37:P68" si="14">I37/D37</f>
        <v>2</v>
      </c>
      <c r="Q37" s="104">
        <f t="shared" si="7"/>
        <v>0</v>
      </c>
      <c r="R37" s="105">
        <v>6</v>
      </c>
      <c r="S37" s="60"/>
    </row>
    <row r="38" spans="1:19">
      <c r="A38" s="60" t="s">
        <v>94</v>
      </c>
      <c r="B38" s="106" t="s">
        <v>124</v>
      </c>
      <c r="C38" s="102">
        <v>73754.506298204855</v>
      </c>
      <c r="D38" s="102">
        <v>4</v>
      </c>
      <c r="E38" s="102">
        <v>3</v>
      </c>
      <c r="F38" s="102">
        <v>0</v>
      </c>
      <c r="G38" s="102">
        <v>0</v>
      </c>
      <c r="H38" s="102">
        <v>0</v>
      </c>
      <c r="I38" s="102">
        <v>1</v>
      </c>
      <c r="J38" s="61">
        <f t="shared" si="8"/>
        <v>5.4233974312392048</v>
      </c>
      <c r="K38" s="61">
        <f t="shared" si="9"/>
        <v>0.13558493578098013</v>
      </c>
      <c r="L38" s="103">
        <f t="shared" si="10"/>
        <v>0.75</v>
      </c>
      <c r="M38" s="103">
        <f t="shared" si="11"/>
        <v>0</v>
      </c>
      <c r="N38" s="103">
        <f t="shared" si="12"/>
        <v>0</v>
      </c>
      <c r="O38" s="103">
        <f t="shared" si="13"/>
        <v>0</v>
      </c>
      <c r="P38" s="104">
        <f t="shared" si="14"/>
        <v>0.25</v>
      </c>
      <c r="Q38" s="104">
        <f t="shared" si="7"/>
        <v>0</v>
      </c>
      <c r="R38" s="105">
        <v>3</v>
      </c>
      <c r="S38" s="60"/>
    </row>
    <row r="39" spans="1:19">
      <c r="A39" s="60" t="s">
        <v>94</v>
      </c>
      <c r="B39" s="106" t="s">
        <v>123</v>
      </c>
      <c r="C39" s="102">
        <v>77400.195253295824</v>
      </c>
      <c r="D39" s="102">
        <v>10</v>
      </c>
      <c r="E39" s="102">
        <v>9</v>
      </c>
      <c r="F39" s="102">
        <v>0</v>
      </c>
      <c r="G39" s="102">
        <v>0</v>
      </c>
      <c r="H39" s="102">
        <v>0</v>
      </c>
      <c r="I39" s="102">
        <v>6</v>
      </c>
      <c r="J39" s="61">
        <f t="shared" si="8"/>
        <v>12.919864048500813</v>
      </c>
      <c r="K39" s="61">
        <f t="shared" si="9"/>
        <v>0.77519184291004872</v>
      </c>
      <c r="L39" s="103">
        <f t="shared" si="10"/>
        <v>0.9</v>
      </c>
      <c r="M39" s="103">
        <f t="shared" si="11"/>
        <v>0</v>
      </c>
      <c r="N39" s="103">
        <f t="shared" si="12"/>
        <v>0</v>
      </c>
      <c r="O39" s="103">
        <f t="shared" si="13"/>
        <v>0</v>
      </c>
      <c r="P39" s="104">
        <f t="shared" si="14"/>
        <v>0.6</v>
      </c>
      <c r="Q39" s="104">
        <f t="shared" si="7"/>
        <v>0</v>
      </c>
      <c r="R39" s="105">
        <v>3</v>
      </c>
      <c r="S39" s="60"/>
    </row>
    <row r="40" spans="1:19">
      <c r="A40" s="60" t="s">
        <v>94</v>
      </c>
      <c r="B40" s="106" t="s">
        <v>126</v>
      </c>
      <c r="C40" s="102">
        <v>18143.610724590471</v>
      </c>
      <c r="D40" s="102">
        <v>0</v>
      </c>
      <c r="E40" s="102">
        <v>0</v>
      </c>
      <c r="F40" s="102">
        <v>0</v>
      </c>
      <c r="G40" s="102">
        <v>0</v>
      </c>
      <c r="H40" s="102">
        <v>0</v>
      </c>
      <c r="I40" s="102">
        <v>0</v>
      </c>
      <c r="J40" s="61">
        <f t="shared" si="8"/>
        <v>0</v>
      </c>
      <c r="K40" s="61">
        <f t="shared" si="9"/>
        <v>0</v>
      </c>
      <c r="L40" s="103" t="e">
        <f t="shared" si="10"/>
        <v>#DIV/0!</v>
      </c>
      <c r="M40" s="103" t="e">
        <f t="shared" si="11"/>
        <v>#DIV/0!</v>
      </c>
      <c r="N40" s="103" t="e">
        <f t="shared" si="12"/>
        <v>#DIV/0!</v>
      </c>
      <c r="O40" s="103" t="e">
        <f t="shared" si="13"/>
        <v>#DIV/0!</v>
      </c>
      <c r="P40" s="104" t="e">
        <f t="shared" si="14"/>
        <v>#DIV/0!</v>
      </c>
      <c r="Q40" s="104">
        <f t="shared" si="7"/>
        <v>0</v>
      </c>
      <c r="R40" s="105">
        <v>0</v>
      </c>
      <c r="S40" s="60"/>
    </row>
    <row r="41" spans="1:19">
      <c r="A41" s="60" t="s">
        <v>94</v>
      </c>
      <c r="B41" s="106" t="s">
        <v>131</v>
      </c>
      <c r="C41" s="102">
        <v>98046.410478382779</v>
      </c>
      <c r="D41" s="102">
        <v>7</v>
      </c>
      <c r="E41" s="102">
        <v>2</v>
      </c>
      <c r="F41" s="102">
        <v>0</v>
      </c>
      <c r="G41" s="102">
        <v>0</v>
      </c>
      <c r="H41" s="102">
        <v>3</v>
      </c>
      <c r="I41" s="102">
        <v>14</v>
      </c>
      <c r="J41" s="61">
        <f t="shared" si="8"/>
        <v>7.1394760561309445</v>
      </c>
      <c r="K41" s="61">
        <f t="shared" si="9"/>
        <v>1.4278952112261889</v>
      </c>
      <c r="L41" s="103">
        <f t="shared" si="10"/>
        <v>0.2857142857142857</v>
      </c>
      <c r="M41" s="103">
        <f t="shared" si="11"/>
        <v>0</v>
      </c>
      <c r="N41" s="103">
        <f t="shared" si="12"/>
        <v>0</v>
      </c>
      <c r="O41" s="103">
        <f t="shared" si="13"/>
        <v>0.42857142857142855</v>
      </c>
      <c r="P41" s="104">
        <f t="shared" si="14"/>
        <v>2</v>
      </c>
      <c r="Q41" s="104">
        <f t="shared" si="7"/>
        <v>3.0597754526275476</v>
      </c>
      <c r="R41" s="105">
        <v>11</v>
      </c>
      <c r="S41" s="60"/>
    </row>
    <row r="42" spans="1:19">
      <c r="A42" s="60" t="s">
        <v>92</v>
      </c>
      <c r="B42" s="106" t="s">
        <v>149</v>
      </c>
      <c r="C42" s="102">
        <v>92397.332783650578</v>
      </c>
      <c r="D42" s="102">
        <v>1</v>
      </c>
      <c r="E42" s="102">
        <v>1</v>
      </c>
      <c r="F42" s="102">
        <v>0</v>
      </c>
      <c r="G42" s="102">
        <v>0</v>
      </c>
      <c r="H42" s="102">
        <v>0</v>
      </c>
      <c r="I42" s="102">
        <v>7</v>
      </c>
      <c r="J42" s="61">
        <f t="shared" si="8"/>
        <v>1.0822823233886107</v>
      </c>
      <c r="K42" s="61">
        <f t="shared" si="9"/>
        <v>0.75759762637202754</v>
      </c>
      <c r="L42" s="103">
        <f t="shared" si="10"/>
        <v>1</v>
      </c>
      <c r="M42" s="103">
        <f t="shared" si="11"/>
        <v>0</v>
      </c>
      <c r="N42" s="103">
        <f t="shared" si="12"/>
        <v>0</v>
      </c>
      <c r="O42" s="103">
        <f t="shared" si="13"/>
        <v>0</v>
      </c>
      <c r="P42" s="104">
        <f t="shared" si="14"/>
        <v>7</v>
      </c>
      <c r="Q42" s="104">
        <f t="shared" si="7"/>
        <v>0</v>
      </c>
      <c r="R42" s="105">
        <v>3</v>
      </c>
      <c r="S42" s="60"/>
    </row>
    <row r="43" spans="1:19">
      <c r="A43" s="60" t="s">
        <v>92</v>
      </c>
      <c r="B43" s="106" t="s">
        <v>143</v>
      </c>
      <c r="C43" s="102">
        <v>201386.881746094</v>
      </c>
      <c r="D43" s="102">
        <v>26</v>
      </c>
      <c r="E43" s="102">
        <v>12</v>
      </c>
      <c r="F43" s="102">
        <v>3</v>
      </c>
      <c r="G43" s="102">
        <v>0</v>
      </c>
      <c r="H43" s="102">
        <v>0</v>
      </c>
      <c r="I43" s="102">
        <v>18</v>
      </c>
      <c r="J43" s="61">
        <f t="shared" si="8"/>
        <v>12.910473499848152</v>
      </c>
      <c r="K43" s="61">
        <f t="shared" si="9"/>
        <v>0.89380201152794891</v>
      </c>
      <c r="L43" s="103">
        <f t="shared" si="10"/>
        <v>0.46153846153846156</v>
      </c>
      <c r="M43" s="103">
        <f t="shared" si="11"/>
        <v>0.11538461538461539</v>
      </c>
      <c r="N43" s="103">
        <f t="shared" si="12"/>
        <v>0</v>
      </c>
      <c r="O43" s="103">
        <f t="shared" si="13"/>
        <v>0</v>
      </c>
      <c r="P43" s="104">
        <f t="shared" si="14"/>
        <v>0.69230769230769229</v>
      </c>
      <c r="Q43" s="104">
        <f t="shared" si="7"/>
        <v>0</v>
      </c>
      <c r="R43" s="105">
        <v>8</v>
      </c>
      <c r="S43" s="60"/>
    </row>
    <row r="44" spans="1:19">
      <c r="A44" s="60" t="s">
        <v>92</v>
      </c>
      <c r="B44" s="106" t="s">
        <v>142</v>
      </c>
      <c r="C44" s="102">
        <v>146013.54054591747</v>
      </c>
      <c r="D44" s="102">
        <v>12</v>
      </c>
      <c r="E44" s="102">
        <v>10</v>
      </c>
      <c r="F44" s="102">
        <v>2</v>
      </c>
      <c r="G44" s="102">
        <v>0</v>
      </c>
      <c r="H44" s="102">
        <v>0</v>
      </c>
      <c r="I44" s="102">
        <v>20</v>
      </c>
      <c r="J44" s="61">
        <f t="shared" si="8"/>
        <v>8.2184158778249152</v>
      </c>
      <c r="K44" s="61">
        <f t="shared" si="9"/>
        <v>1.3697359796374857</v>
      </c>
      <c r="L44" s="103">
        <f t="shared" si="10"/>
        <v>0.83333333333333337</v>
      </c>
      <c r="M44" s="103">
        <f t="shared" si="11"/>
        <v>0.16666666666666666</v>
      </c>
      <c r="N44" s="103">
        <f t="shared" si="12"/>
        <v>0</v>
      </c>
      <c r="O44" s="103">
        <f t="shared" si="13"/>
        <v>0</v>
      </c>
      <c r="P44" s="104">
        <f t="shared" si="14"/>
        <v>1.6666666666666667</v>
      </c>
      <c r="Q44" s="104">
        <f t="shared" si="7"/>
        <v>0</v>
      </c>
      <c r="R44" s="105">
        <v>7</v>
      </c>
      <c r="S44" s="60"/>
    </row>
    <row r="45" spans="1:19">
      <c r="A45" s="60" t="s">
        <v>92</v>
      </c>
      <c r="B45" s="106" t="s">
        <v>152</v>
      </c>
      <c r="C45" s="102">
        <v>52271.914340878946</v>
      </c>
      <c r="D45" s="102">
        <v>0</v>
      </c>
      <c r="E45" s="102">
        <v>0</v>
      </c>
      <c r="F45" s="102">
        <v>0</v>
      </c>
      <c r="G45" s="102">
        <v>0</v>
      </c>
      <c r="H45" s="102">
        <v>0</v>
      </c>
      <c r="I45" s="102">
        <v>0</v>
      </c>
      <c r="J45" s="61">
        <f t="shared" si="8"/>
        <v>0</v>
      </c>
      <c r="K45" s="61">
        <f t="shared" si="9"/>
        <v>0</v>
      </c>
      <c r="L45" s="103" t="e">
        <f t="shared" si="10"/>
        <v>#DIV/0!</v>
      </c>
      <c r="M45" s="103" t="e">
        <f t="shared" si="11"/>
        <v>#DIV/0!</v>
      </c>
      <c r="N45" s="103" t="e">
        <f t="shared" si="12"/>
        <v>#DIV/0!</v>
      </c>
      <c r="O45" s="103" t="e">
        <f t="shared" si="13"/>
        <v>#DIV/0!</v>
      </c>
      <c r="P45" s="104" t="e">
        <f t="shared" si="14"/>
        <v>#DIV/0!</v>
      </c>
      <c r="Q45" s="104">
        <f t="shared" si="7"/>
        <v>0</v>
      </c>
      <c r="R45" s="105">
        <v>0</v>
      </c>
      <c r="S45" s="60"/>
    </row>
    <row r="46" spans="1:19">
      <c r="A46" s="60" t="s">
        <v>92</v>
      </c>
      <c r="B46" s="106" t="s">
        <v>150</v>
      </c>
      <c r="C46" s="102">
        <v>54508.052912378647</v>
      </c>
      <c r="D46" s="102">
        <v>4</v>
      </c>
      <c r="E46" s="102">
        <v>2</v>
      </c>
      <c r="F46" s="102">
        <v>1</v>
      </c>
      <c r="G46" s="102">
        <v>0</v>
      </c>
      <c r="H46" s="102">
        <v>0</v>
      </c>
      <c r="I46" s="102">
        <v>2</v>
      </c>
      <c r="J46" s="61">
        <f t="shared" si="8"/>
        <v>7.3383652254648961</v>
      </c>
      <c r="K46" s="61">
        <f t="shared" si="9"/>
        <v>0.36691826127324478</v>
      </c>
      <c r="L46" s="103">
        <f t="shared" si="10"/>
        <v>0.5</v>
      </c>
      <c r="M46" s="103">
        <f t="shared" si="11"/>
        <v>0.25</v>
      </c>
      <c r="N46" s="103">
        <f t="shared" si="12"/>
        <v>0</v>
      </c>
      <c r="O46" s="103">
        <f t="shared" si="13"/>
        <v>0</v>
      </c>
      <c r="P46" s="104">
        <f t="shared" si="14"/>
        <v>0.5</v>
      </c>
      <c r="Q46" s="104">
        <f t="shared" si="7"/>
        <v>0</v>
      </c>
      <c r="R46" s="105">
        <v>6</v>
      </c>
      <c r="S46" s="60"/>
    </row>
    <row r="47" spans="1:19">
      <c r="A47" s="60" t="s">
        <v>92</v>
      </c>
      <c r="B47" s="106" t="s">
        <v>153</v>
      </c>
      <c r="C47" s="102">
        <v>52271.914340878946</v>
      </c>
      <c r="D47" s="102">
        <v>2</v>
      </c>
      <c r="E47" s="102">
        <v>0</v>
      </c>
      <c r="F47" s="102">
        <v>0</v>
      </c>
      <c r="G47" s="102">
        <v>0</v>
      </c>
      <c r="H47" s="102">
        <v>0</v>
      </c>
      <c r="I47" s="102">
        <v>0</v>
      </c>
      <c r="J47" s="61">
        <f t="shared" si="8"/>
        <v>3.8261464597555621</v>
      </c>
      <c r="K47" s="61">
        <f t="shared" si="9"/>
        <v>0</v>
      </c>
      <c r="L47" s="103">
        <f t="shared" si="10"/>
        <v>0</v>
      </c>
      <c r="M47" s="103">
        <f t="shared" si="11"/>
        <v>0</v>
      </c>
      <c r="N47" s="103">
        <f t="shared" si="12"/>
        <v>0</v>
      </c>
      <c r="O47" s="103">
        <f t="shared" si="13"/>
        <v>0</v>
      </c>
      <c r="P47" s="104">
        <f t="shared" si="14"/>
        <v>0</v>
      </c>
      <c r="Q47" s="104">
        <f t="shared" si="7"/>
        <v>0</v>
      </c>
      <c r="R47" s="105">
        <v>4</v>
      </c>
      <c r="S47" s="60"/>
    </row>
    <row r="48" spans="1:19">
      <c r="A48" s="60" t="s">
        <v>92</v>
      </c>
      <c r="B48" s="106" t="s">
        <v>155</v>
      </c>
      <c r="C48" s="102">
        <v>92260.293163023642</v>
      </c>
      <c r="D48" s="102">
        <v>0</v>
      </c>
      <c r="E48" s="102">
        <v>0</v>
      </c>
      <c r="F48" s="102">
        <v>0</v>
      </c>
      <c r="G48" s="102">
        <v>0</v>
      </c>
      <c r="H48" s="102">
        <v>0</v>
      </c>
      <c r="I48" s="102">
        <v>0</v>
      </c>
      <c r="J48" s="61">
        <f t="shared" si="8"/>
        <v>0</v>
      </c>
      <c r="K48" s="61">
        <f t="shared" si="9"/>
        <v>0</v>
      </c>
      <c r="L48" s="103" t="e">
        <f t="shared" si="10"/>
        <v>#DIV/0!</v>
      </c>
      <c r="M48" s="103" t="e">
        <f t="shared" si="11"/>
        <v>#DIV/0!</v>
      </c>
      <c r="N48" s="103" t="e">
        <f t="shared" si="12"/>
        <v>#DIV/0!</v>
      </c>
      <c r="O48" s="103" t="e">
        <f t="shared" si="13"/>
        <v>#DIV/0!</v>
      </c>
      <c r="P48" s="104" t="e">
        <f t="shared" si="14"/>
        <v>#DIV/0!</v>
      </c>
      <c r="Q48" s="104">
        <f t="shared" si="7"/>
        <v>0</v>
      </c>
      <c r="R48" s="105">
        <v>0</v>
      </c>
      <c r="S48" s="60"/>
    </row>
    <row r="49" spans="1:19">
      <c r="A49" s="60" t="s">
        <v>92</v>
      </c>
      <c r="B49" s="106" t="s">
        <v>148</v>
      </c>
      <c r="C49" s="102">
        <v>92397.332783650578</v>
      </c>
      <c r="D49" s="102">
        <v>1</v>
      </c>
      <c r="E49" s="102">
        <v>1</v>
      </c>
      <c r="F49" s="102">
        <v>0</v>
      </c>
      <c r="G49" s="102">
        <v>0</v>
      </c>
      <c r="H49" s="102">
        <v>0</v>
      </c>
      <c r="I49" s="102">
        <v>7</v>
      </c>
      <c r="J49" s="61">
        <f t="shared" si="8"/>
        <v>1.0822823233886107</v>
      </c>
      <c r="K49" s="61">
        <f t="shared" si="9"/>
        <v>0.75759762637202754</v>
      </c>
      <c r="L49" s="103">
        <f t="shared" si="10"/>
        <v>1</v>
      </c>
      <c r="M49" s="103">
        <f t="shared" si="11"/>
        <v>0</v>
      </c>
      <c r="N49" s="103">
        <f t="shared" si="12"/>
        <v>0</v>
      </c>
      <c r="O49" s="103">
        <f t="shared" si="13"/>
        <v>0</v>
      </c>
      <c r="P49" s="104">
        <f t="shared" si="14"/>
        <v>7</v>
      </c>
      <c r="Q49" s="104">
        <f t="shared" si="7"/>
        <v>0</v>
      </c>
      <c r="R49" s="105">
        <v>3</v>
      </c>
      <c r="S49" s="60"/>
    </row>
    <row r="50" spans="1:19">
      <c r="A50" s="60" t="s">
        <v>92</v>
      </c>
      <c r="B50" s="106" t="s">
        <v>144</v>
      </c>
      <c r="C50" s="102">
        <v>28893.607631547202</v>
      </c>
      <c r="D50" s="102">
        <v>0</v>
      </c>
      <c r="E50" s="102">
        <v>0</v>
      </c>
      <c r="F50" s="102">
        <v>0</v>
      </c>
      <c r="G50" s="102">
        <v>0</v>
      </c>
      <c r="H50" s="102">
        <v>0</v>
      </c>
      <c r="I50" s="102">
        <v>0</v>
      </c>
      <c r="J50" s="61">
        <f t="shared" si="8"/>
        <v>0</v>
      </c>
      <c r="K50" s="61">
        <f t="shared" si="9"/>
        <v>0</v>
      </c>
      <c r="L50" s="103" t="e">
        <f t="shared" si="10"/>
        <v>#DIV/0!</v>
      </c>
      <c r="M50" s="103" t="e">
        <f t="shared" si="11"/>
        <v>#DIV/0!</v>
      </c>
      <c r="N50" s="103" t="e">
        <f t="shared" si="12"/>
        <v>#DIV/0!</v>
      </c>
      <c r="O50" s="103" t="e">
        <f t="shared" si="13"/>
        <v>#DIV/0!</v>
      </c>
      <c r="P50" s="104" t="e">
        <f t="shared" si="14"/>
        <v>#DIV/0!</v>
      </c>
      <c r="Q50" s="104">
        <f t="shared" si="7"/>
        <v>0</v>
      </c>
      <c r="R50" s="105">
        <v>0</v>
      </c>
      <c r="S50" s="60"/>
    </row>
    <row r="51" spans="1:19">
      <c r="A51" s="60" t="s">
        <v>92</v>
      </c>
      <c r="B51" s="106" t="s">
        <v>154</v>
      </c>
      <c r="C51" s="102">
        <v>0</v>
      </c>
      <c r="D51" s="102">
        <v>0</v>
      </c>
      <c r="E51" s="102">
        <v>0</v>
      </c>
      <c r="F51" s="102">
        <v>0</v>
      </c>
      <c r="G51" s="102">
        <v>0</v>
      </c>
      <c r="H51" s="102">
        <v>0</v>
      </c>
      <c r="I51" s="102">
        <v>0</v>
      </c>
      <c r="J51" s="61" t="e">
        <f t="shared" si="8"/>
        <v>#DIV/0!</v>
      </c>
      <c r="K51" s="61" t="e">
        <f t="shared" si="9"/>
        <v>#DIV/0!</v>
      </c>
      <c r="L51" s="103" t="e">
        <f t="shared" si="10"/>
        <v>#DIV/0!</v>
      </c>
      <c r="M51" s="103" t="e">
        <f t="shared" si="11"/>
        <v>#DIV/0!</v>
      </c>
      <c r="N51" s="103" t="e">
        <f t="shared" si="12"/>
        <v>#DIV/0!</v>
      </c>
      <c r="O51" s="103" t="e">
        <f t="shared" si="13"/>
        <v>#DIV/0!</v>
      </c>
      <c r="P51" s="104" t="e">
        <f t="shared" si="14"/>
        <v>#DIV/0!</v>
      </c>
      <c r="Q51" s="104" t="e">
        <f t="shared" si="7"/>
        <v>#DIV/0!</v>
      </c>
      <c r="R51" s="105">
        <v>0</v>
      </c>
      <c r="S51" s="60"/>
    </row>
    <row r="52" spans="1:19">
      <c r="A52" s="60" t="s">
        <v>92</v>
      </c>
      <c r="B52" s="106" t="s">
        <v>147</v>
      </c>
      <c r="C52" s="102">
        <v>35858.700730712611</v>
      </c>
      <c r="D52" s="102">
        <v>5</v>
      </c>
      <c r="E52" s="102">
        <v>5</v>
      </c>
      <c r="F52" s="102">
        <v>1</v>
      </c>
      <c r="G52" s="102">
        <v>0</v>
      </c>
      <c r="H52" s="102">
        <v>0</v>
      </c>
      <c r="I52" s="102">
        <v>5</v>
      </c>
      <c r="J52" s="61">
        <f t="shared" si="8"/>
        <v>13.943617303784661</v>
      </c>
      <c r="K52" s="61">
        <f t="shared" si="9"/>
        <v>1.3943617303784661</v>
      </c>
      <c r="L52" s="103">
        <f t="shared" si="10"/>
        <v>1</v>
      </c>
      <c r="M52" s="103">
        <f t="shared" si="11"/>
        <v>0.2</v>
      </c>
      <c r="N52" s="103">
        <f t="shared" si="12"/>
        <v>0</v>
      </c>
      <c r="O52" s="103">
        <f t="shared" si="13"/>
        <v>0</v>
      </c>
      <c r="P52" s="104">
        <f t="shared" si="14"/>
        <v>1</v>
      </c>
      <c r="Q52" s="104">
        <f t="shared" si="7"/>
        <v>0</v>
      </c>
      <c r="R52" s="105">
        <v>6</v>
      </c>
      <c r="S52" s="60"/>
    </row>
    <row r="53" spans="1:19">
      <c r="A53" s="60" t="s">
        <v>92</v>
      </c>
      <c r="B53" s="106" t="s">
        <v>145</v>
      </c>
      <c r="C53" s="102">
        <v>0</v>
      </c>
      <c r="D53" s="102">
        <v>3</v>
      </c>
      <c r="E53" s="102">
        <v>2</v>
      </c>
      <c r="F53" s="102">
        <v>0</v>
      </c>
      <c r="G53" s="102">
        <v>0</v>
      </c>
      <c r="H53" s="102">
        <v>0</v>
      </c>
      <c r="I53" s="102">
        <v>3</v>
      </c>
      <c r="J53" s="61" t="e">
        <f t="shared" si="8"/>
        <v>#DIV/0!</v>
      </c>
      <c r="K53" s="61" t="e">
        <f t="shared" si="9"/>
        <v>#DIV/0!</v>
      </c>
      <c r="L53" s="103">
        <f t="shared" si="10"/>
        <v>0.66666666666666663</v>
      </c>
      <c r="M53" s="103">
        <f t="shared" si="11"/>
        <v>0</v>
      </c>
      <c r="N53" s="103">
        <f t="shared" si="12"/>
        <v>0</v>
      </c>
      <c r="O53" s="103">
        <f t="shared" si="13"/>
        <v>0</v>
      </c>
      <c r="P53" s="104">
        <f t="shared" si="14"/>
        <v>1</v>
      </c>
      <c r="Q53" s="104" t="e">
        <f t="shared" si="7"/>
        <v>#DIV/0!</v>
      </c>
      <c r="R53" s="105">
        <v>2</v>
      </c>
      <c r="S53" s="60"/>
    </row>
    <row r="54" spans="1:19">
      <c r="A54" s="60" t="s">
        <v>92</v>
      </c>
      <c r="B54" s="106" t="s">
        <v>151</v>
      </c>
      <c r="C54" s="102">
        <v>42356.118934087717</v>
      </c>
      <c r="D54" s="102">
        <v>0</v>
      </c>
      <c r="E54" s="102">
        <v>0</v>
      </c>
      <c r="F54" s="102">
        <v>0</v>
      </c>
      <c r="G54" s="102">
        <v>0</v>
      </c>
      <c r="H54" s="102">
        <v>0</v>
      </c>
      <c r="I54" s="102">
        <v>0</v>
      </c>
      <c r="J54" s="61">
        <f t="shared" si="8"/>
        <v>0</v>
      </c>
      <c r="K54" s="61">
        <f t="shared" si="9"/>
        <v>0</v>
      </c>
      <c r="L54" s="103" t="e">
        <f t="shared" si="10"/>
        <v>#DIV/0!</v>
      </c>
      <c r="M54" s="103" t="e">
        <f t="shared" si="11"/>
        <v>#DIV/0!</v>
      </c>
      <c r="N54" s="103" t="e">
        <f t="shared" si="12"/>
        <v>#DIV/0!</v>
      </c>
      <c r="O54" s="103" t="e">
        <f t="shared" si="13"/>
        <v>#DIV/0!</v>
      </c>
      <c r="P54" s="104" t="e">
        <f t="shared" si="14"/>
        <v>#DIV/0!</v>
      </c>
      <c r="Q54" s="104">
        <f t="shared" si="7"/>
        <v>0</v>
      </c>
      <c r="R54" s="105">
        <v>0</v>
      </c>
      <c r="S54" s="60"/>
    </row>
    <row r="55" spans="1:19">
      <c r="A55" s="60" t="s">
        <v>92</v>
      </c>
      <c r="B55" s="106" t="s">
        <v>146</v>
      </c>
      <c r="C55" s="102">
        <v>44334.492504884387</v>
      </c>
      <c r="D55" s="102">
        <v>13</v>
      </c>
      <c r="E55" s="102">
        <v>12</v>
      </c>
      <c r="F55" s="102">
        <v>7</v>
      </c>
      <c r="G55" s="102">
        <v>0</v>
      </c>
      <c r="H55" s="102">
        <v>0</v>
      </c>
      <c r="I55" s="102">
        <v>20</v>
      </c>
      <c r="J55" s="61">
        <f t="shared" si="8"/>
        <v>29.322541582195342</v>
      </c>
      <c r="K55" s="61">
        <f t="shared" si="9"/>
        <v>4.5111602434146674</v>
      </c>
      <c r="L55" s="103">
        <f t="shared" si="10"/>
        <v>0.92307692307692313</v>
      </c>
      <c r="M55" s="103">
        <f t="shared" si="11"/>
        <v>0.53846153846153844</v>
      </c>
      <c r="N55" s="103">
        <f t="shared" si="12"/>
        <v>0</v>
      </c>
      <c r="O55" s="103">
        <f t="shared" si="13"/>
        <v>0</v>
      </c>
      <c r="P55" s="104">
        <f t="shared" si="14"/>
        <v>1.5384615384615385</v>
      </c>
      <c r="Q55" s="104">
        <f t="shared" si="7"/>
        <v>0</v>
      </c>
      <c r="R55" s="105">
        <v>8</v>
      </c>
      <c r="S55" s="60"/>
    </row>
    <row r="56" spans="1:19">
      <c r="A56" s="60" t="s">
        <v>98</v>
      </c>
      <c r="B56" s="106" t="s">
        <v>172</v>
      </c>
      <c r="C56" s="102">
        <v>88778.834229477652</v>
      </c>
      <c r="D56" s="102">
        <v>1</v>
      </c>
      <c r="E56" s="102">
        <v>1</v>
      </c>
      <c r="F56" s="102">
        <v>0</v>
      </c>
      <c r="G56" s="102">
        <v>0</v>
      </c>
      <c r="H56" s="102">
        <v>0</v>
      </c>
      <c r="I56" s="102">
        <v>7</v>
      </c>
      <c r="J56" s="61">
        <f t="shared" si="8"/>
        <v>1.1263946059656247</v>
      </c>
      <c r="K56" s="61">
        <f t="shared" si="9"/>
        <v>0.78847622417593732</v>
      </c>
      <c r="L56" s="103">
        <f t="shared" si="10"/>
        <v>1</v>
      </c>
      <c r="M56" s="103">
        <f t="shared" si="11"/>
        <v>0</v>
      </c>
      <c r="N56" s="103">
        <f t="shared" si="12"/>
        <v>0</v>
      </c>
      <c r="O56" s="103">
        <f t="shared" si="13"/>
        <v>0</v>
      </c>
      <c r="P56" s="104">
        <f t="shared" si="14"/>
        <v>7</v>
      </c>
      <c r="Q56" s="104">
        <f t="shared" si="7"/>
        <v>0</v>
      </c>
      <c r="R56" s="105">
        <v>3</v>
      </c>
      <c r="S56" s="60"/>
    </row>
    <row r="57" spans="1:19">
      <c r="A57" s="60" t="s">
        <v>98</v>
      </c>
      <c r="B57" s="106" t="s">
        <v>160</v>
      </c>
      <c r="C57" s="102">
        <v>55118.205508979489</v>
      </c>
      <c r="D57" s="102">
        <v>1</v>
      </c>
      <c r="E57" s="102">
        <v>1</v>
      </c>
      <c r="F57" s="102">
        <v>1</v>
      </c>
      <c r="G57" s="102">
        <v>0</v>
      </c>
      <c r="H57" s="102">
        <v>0</v>
      </c>
      <c r="I57" s="102">
        <v>11</v>
      </c>
      <c r="J57" s="61">
        <f t="shared" si="8"/>
        <v>1.8142825782618897</v>
      </c>
      <c r="K57" s="61">
        <f t="shared" si="9"/>
        <v>1.9957108360880786</v>
      </c>
      <c r="L57" s="103">
        <f t="shared" si="10"/>
        <v>1</v>
      </c>
      <c r="M57" s="103">
        <f t="shared" si="11"/>
        <v>1</v>
      </c>
      <c r="N57" s="103">
        <f t="shared" si="12"/>
        <v>0</v>
      </c>
      <c r="O57" s="103">
        <f t="shared" si="13"/>
        <v>0</v>
      </c>
      <c r="P57" s="104">
        <f t="shared" si="14"/>
        <v>11</v>
      </c>
      <c r="Q57" s="104">
        <f t="shared" si="7"/>
        <v>0</v>
      </c>
      <c r="R57" s="105">
        <v>7</v>
      </c>
      <c r="S57" s="60"/>
    </row>
    <row r="58" spans="1:19">
      <c r="A58" s="60" t="s">
        <v>98</v>
      </c>
      <c r="B58" s="106" t="s">
        <v>183</v>
      </c>
      <c r="C58" s="102">
        <v>0</v>
      </c>
      <c r="D58" s="102">
        <v>0</v>
      </c>
      <c r="E58" s="102">
        <v>0</v>
      </c>
      <c r="F58" s="102">
        <v>0</v>
      </c>
      <c r="G58" s="102">
        <v>0</v>
      </c>
      <c r="H58" s="102">
        <v>0</v>
      </c>
      <c r="I58" s="102">
        <v>0</v>
      </c>
      <c r="J58" s="61" t="e">
        <f t="shared" si="8"/>
        <v>#DIV/0!</v>
      </c>
      <c r="K58" s="61" t="e">
        <f t="shared" si="9"/>
        <v>#DIV/0!</v>
      </c>
      <c r="L58" s="103" t="e">
        <f t="shared" si="10"/>
        <v>#DIV/0!</v>
      </c>
      <c r="M58" s="103" t="e">
        <f t="shared" si="11"/>
        <v>#DIV/0!</v>
      </c>
      <c r="N58" s="103" t="e">
        <f t="shared" si="12"/>
        <v>#DIV/0!</v>
      </c>
      <c r="O58" s="103" t="e">
        <f t="shared" si="13"/>
        <v>#DIV/0!</v>
      </c>
      <c r="P58" s="104" t="e">
        <f t="shared" si="14"/>
        <v>#DIV/0!</v>
      </c>
      <c r="Q58" s="104" t="e">
        <f t="shared" si="7"/>
        <v>#DIV/0!</v>
      </c>
      <c r="R58" s="105">
        <v>0</v>
      </c>
      <c r="S58" s="60"/>
    </row>
    <row r="59" spans="1:19">
      <c r="A59" s="60" t="s">
        <v>98</v>
      </c>
      <c r="B59" s="106" t="s">
        <v>166</v>
      </c>
      <c r="C59" s="102">
        <v>76748.713247299558</v>
      </c>
      <c r="D59" s="102">
        <v>1</v>
      </c>
      <c r="E59" s="102">
        <v>1</v>
      </c>
      <c r="F59" s="102">
        <v>0</v>
      </c>
      <c r="G59" s="102">
        <v>0</v>
      </c>
      <c r="H59" s="102">
        <v>0</v>
      </c>
      <c r="I59" s="102">
        <v>32</v>
      </c>
      <c r="J59" s="61">
        <f t="shared" si="8"/>
        <v>1.3029534407668855</v>
      </c>
      <c r="K59" s="61">
        <f t="shared" si="9"/>
        <v>4.1694510104540337</v>
      </c>
      <c r="L59" s="103">
        <f t="shared" si="10"/>
        <v>1</v>
      </c>
      <c r="M59" s="103">
        <f t="shared" si="11"/>
        <v>0</v>
      </c>
      <c r="N59" s="103">
        <f t="shared" si="12"/>
        <v>0</v>
      </c>
      <c r="O59" s="103">
        <f t="shared" si="13"/>
        <v>0</v>
      </c>
      <c r="P59" s="104">
        <f t="shared" si="14"/>
        <v>32</v>
      </c>
      <c r="Q59" s="104">
        <f t="shared" si="7"/>
        <v>0</v>
      </c>
      <c r="R59" s="105">
        <v>4</v>
      </c>
      <c r="S59" s="60"/>
    </row>
    <row r="60" spans="1:19">
      <c r="A60" s="60" t="s">
        <v>98</v>
      </c>
      <c r="B60" s="106" t="s">
        <v>167</v>
      </c>
      <c r="C60" s="102">
        <v>99832.276010679736</v>
      </c>
      <c r="D60" s="102">
        <v>2</v>
      </c>
      <c r="E60" s="102">
        <v>2</v>
      </c>
      <c r="F60" s="102">
        <v>1</v>
      </c>
      <c r="G60" s="102">
        <v>0</v>
      </c>
      <c r="H60" s="102">
        <v>0</v>
      </c>
      <c r="I60" s="102">
        <v>7</v>
      </c>
      <c r="J60" s="61">
        <f t="shared" si="8"/>
        <v>2.0033601155061782</v>
      </c>
      <c r="K60" s="61">
        <f t="shared" si="9"/>
        <v>0.70117604042716231</v>
      </c>
      <c r="L60" s="103">
        <f t="shared" si="10"/>
        <v>1</v>
      </c>
      <c r="M60" s="103">
        <f t="shared" si="11"/>
        <v>0.5</v>
      </c>
      <c r="N60" s="103">
        <f t="shared" si="12"/>
        <v>0</v>
      </c>
      <c r="O60" s="103">
        <f t="shared" si="13"/>
        <v>0</v>
      </c>
      <c r="P60" s="104">
        <f t="shared" si="14"/>
        <v>3.5</v>
      </c>
      <c r="Q60" s="104">
        <f t="shared" si="7"/>
        <v>0</v>
      </c>
      <c r="R60" s="105">
        <v>6</v>
      </c>
      <c r="S60" s="60"/>
    </row>
    <row r="61" spans="1:19">
      <c r="A61" s="60" t="s">
        <v>98</v>
      </c>
      <c r="B61" s="106" t="s">
        <v>162</v>
      </c>
      <c r="C61" s="102">
        <v>70813.592534909549</v>
      </c>
      <c r="D61" s="102">
        <v>3</v>
      </c>
      <c r="E61" s="102">
        <v>2</v>
      </c>
      <c r="F61" s="102">
        <v>0</v>
      </c>
      <c r="G61" s="102">
        <v>0</v>
      </c>
      <c r="H61" s="102">
        <v>0</v>
      </c>
      <c r="I61" s="102">
        <v>18</v>
      </c>
      <c r="J61" s="61">
        <f t="shared" si="8"/>
        <v>4.2364747961644023</v>
      </c>
      <c r="K61" s="61">
        <f t="shared" si="9"/>
        <v>2.5418848776986418</v>
      </c>
      <c r="L61" s="103">
        <f t="shared" si="10"/>
        <v>0.66666666666666663</v>
      </c>
      <c r="M61" s="103">
        <f t="shared" si="11"/>
        <v>0</v>
      </c>
      <c r="N61" s="103">
        <f t="shared" si="12"/>
        <v>0</v>
      </c>
      <c r="O61" s="103">
        <f t="shared" si="13"/>
        <v>0</v>
      </c>
      <c r="P61" s="104">
        <f t="shared" si="14"/>
        <v>6</v>
      </c>
      <c r="Q61" s="104">
        <f t="shared" si="7"/>
        <v>0</v>
      </c>
      <c r="R61" s="105">
        <v>7</v>
      </c>
      <c r="S61" s="60"/>
    </row>
    <row r="62" spans="1:19">
      <c r="A62" s="60" t="s">
        <v>98</v>
      </c>
      <c r="B62" s="106" t="s">
        <v>168</v>
      </c>
      <c r="C62" s="102">
        <v>122273.05769635743</v>
      </c>
      <c r="D62" s="102">
        <v>2</v>
      </c>
      <c r="E62" s="102">
        <v>1</v>
      </c>
      <c r="F62" s="102">
        <v>0</v>
      </c>
      <c r="G62" s="102">
        <v>0</v>
      </c>
      <c r="H62" s="102">
        <v>1</v>
      </c>
      <c r="I62" s="102">
        <v>9</v>
      </c>
      <c r="J62" s="61">
        <f t="shared" si="8"/>
        <v>1.635683312154204</v>
      </c>
      <c r="K62" s="61">
        <f t="shared" si="9"/>
        <v>0.73605749046939173</v>
      </c>
      <c r="L62" s="103">
        <f t="shared" si="10"/>
        <v>0.5</v>
      </c>
      <c r="M62" s="103">
        <f t="shared" si="11"/>
        <v>0</v>
      </c>
      <c r="N62" s="103">
        <f t="shared" si="12"/>
        <v>0</v>
      </c>
      <c r="O62" s="103">
        <f t="shared" si="13"/>
        <v>0.5</v>
      </c>
      <c r="P62" s="104">
        <f t="shared" si="14"/>
        <v>4.5</v>
      </c>
      <c r="Q62" s="104">
        <f t="shared" si="7"/>
        <v>0.81784165607710202</v>
      </c>
      <c r="R62" s="105">
        <v>8</v>
      </c>
      <c r="S62" s="60"/>
    </row>
    <row r="63" spans="1:19">
      <c r="A63" s="60" t="s">
        <v>98</v>
      </c>
      <c r="B63" s="106" t="s">
        <v>165</v>
      </c>
      <c r="C63" s="102">
        <v>102542.61517419007</v>
      </c>
      <c r="D63" s="102">
        <v>3</v>
      </c>
      <c r="E63" s="102">
        <v>3</v>
      </c>
      <c r="F63" s="102">
        <v>0</v>
      </c>
      <c r="G63" s="102">
        <v>0</v>
      </c>
      <c r="H63" s="102">
        <v>0</v>
      </c>
      <c r="I63" s="102">
        <v>5</v>
      </c>
      <c r="J63" s="61">
        <f t="shared" si="8"/>
        <v>2.9256129219094644</v>
      </c>
      <c r="K63" s="61">
        <f t="shared" si="9"/>
        <v>0.48760215365157744</v>
      </c>
      <c r="L63" s="103">
        <f t="shared" si="10"/>
        <v>1</v>
      </c>
      <c r="M63" s="103">
        <f t="shared" si="11"/>
        <v>0</v>
      </c>
      <c r="N63" s="103">
        <f t="shared" si="12"/>
        <v>0</v>
      </c>
      <c r="O63" s="103">
        <f t="shared" si="13"/>
        <v>0</v>
      </c>
      <c r="P63" s="104">
        <f t="shared" si="14"/>
        <v>1.6666666666666667</v>
      </c>
      <c r="Q63" s="104">
        <f t="shared" si="7"/>
        <v>0</v>
      </c>
      <c r="R63" s="105">
        <v>4</v>
      </c>
      <c r="S63" s="60"/>
    </row>
    <row r="64" spans="1:19">
      <c r="A64" s="60" t="s">
        <v>98</v>
      </c>
      <c r="B64" s="106" t="s">
        <v>159</v>
      </c>
      <c r="C64" s="102">
        <v>81524.4352645443</v>
      </c>
      <c r="D64" s="102">
        <v>1</v>
      </c>
      <c r="E64" s="102">
        <v>1</v>
      </c>
      <c r="F64" s="102">
        <v>0</v>
      </c>
      <c r="G64" s="102">
        <v>0</v>
      </c>
      <c r="H64" s="102">
        <v>0</v>
      </c>
      <c r="I64" s="102">
        <v>2</v>
      </c>
      <c r="J64" s="61">
        <f t="shared" si="8"/>
        <v>1.2266260989788285</v>
      </c>
      <c r="K64" s="61">
        <f t="shared" si="9"/>
        <v>0.24532521979576569</v>
      </c>
      <c r="L64" s="103">
        <f t="shared" si="10"/>
        <v>1</v>
      </c>
      <c r="M64" s="103">
        <f t="shared" si="11"/>
        <v>0</v>
      </c>
      <c r="N64" s="103">
        <f t="shared" si="12"/>
        <v>0</v>
      </c>
      <c r="O64" s="103">
        <f t="shared" si="13"/>
        <v>0</v>
      </c>
      <c r="P64" s="104">
        <f t="shared" si="14"/>
        <v>2</v>
      </c>
      <c r="Q64" s="104">
        <f t="shared" si="7"/>
        <v>0</v>
      </c>
      <c r="R64" s="105">
        <v>1</v>
      </c>
      <c r="S64" s="60"/>
    </row>
    <row r="65" spans="1:19">
      <c r="A65" s="60" t="s">
        <v>98</v>
      </c>
      <c r="B65" s="106" t="s">
        <v>158</v>
      </c>
      <c r="C65" s="102">
        <v>202296.58283022585</v>
      </c>
      <c r="D65" s="102">
        <v>0</v>
      </c>
      <c r="E65" s="102">
        <v>0</v>
      </c>
      <c r="F65" s="102">
        <v>0</v>
      </c>
      <c r="G65" s="102">
        <v>0</v>
      </c>
      <c r="H65" s="102">
        <v>0</v>
      </c>
      <c r="I65" s="102">
        <v>9</v>
      </c>
      <c r="J65" s="61">
        <f t="shared" si="8"/>
        <v>0</v>
      </c>
      <c r="K65" s="61">
        <f t="shared" si="9"/>
        <v>0.44489135081204539</v>
      </c>
      <c r="L65" s="103" t="e">
        <f t="shared" si="10"/>
        <v>#DIV/0!</v>
      </c>
      <c r="M65" s="103" t="e">
        <f t="shared" si="11"/>
        <v>#DIV/0!</v>
      </c>
      <c r="N65" s="103" t="e">
        <f t="shared" si="12"/>
        <v>#DIV/0!</v>
      </c>
      <c r="O65" s="103" t="e">
        <f t="shared" si="13"/>
        <v>#DIV/0!</v>
      </c>
      <c r="P65" s="104" t="e">
        <f t="shared" si="14"/>
        <v>#DIV/0!</v>
      </c>
      <c r="Q65" s="104">
        <f t="shared" si="7"/>
        <v>0</v>
      </c>
      <c r="R65" s="105">
        <v>1</v>
      </c>
      <c r="S65" s="60"/>
    </row>
    <row r="66" spans="1:19">
      <c r="A66" s="60" t="s">
        <v>98</v>
      </c>
      <c r="B66" s="106" t="s">
        <v>164</v>
      </c>
      <c r="C66" s="102">
        <v>144496.31617469079</v>
      </c>
      <c r="D66" s="102">
        <v>4</v>
      </c>
      <c r="E66" s="102">
        <v>1</v>
      </c>
      <c r="F66" s="102">
        <v>0</v>
      </c>
      <c r="G66" s="102">
        <v>0</v>
      </c>
      <c r="H66" s="102">
        <v>0</v>
      </c>
      <c r="I66" s="102">
        <v>29</v>
      </c>
      <c r="J66" s="61">
        <f t="shared" si="8"/>
        <v>2.768236662285664</v>
      </c>
      <c r="K66" s="61">
        <f t="shared" si="9"/>
        <v>2.0069715801571064</v>
      </c>
      <c r="L66" s="103">
        <f t="shared" si="10"/>
        <v>0.25</v>
      </c>
      <c r="M66" s="103">
        <f t="shared" si="11"/>
        <v>0</v>
      </c>
      <c r="N66" s="103">
        <f t="shared" si="12"/>
        <v>0</v>
      </c>
      <c r="O66" s="103">
        <f t="shared" si="13"/>
        <v>0</v>
      </c>
      <c r="P66" s="104">
        <f t="shared" si="14"/>
        <v>7.25</v>
      </c>
      <c r="Q66" s="104">
        <f t="shared" si="7"/>
        <v>0</v>
      </c>
      <c r="R66" s="105">
        <v>8</v>
      </c>
      <c r="S66" s="60"/>
    </row>
    <row r="67" spans="1:19">
      <c r="A67" s="60" t="s">
        <v>98</v>
      </c>
      <c r="B67" s="106" t="s">
        <v>156</v>
      </c>
      <c r="C67" s="102">
        <v>60005.95197800656</v>
      </c>
      <c r="D67" s="102">
        <v>4</v>
      </c>
      <c r="E67" s="102">
        <v>4</v>
      </c>
      <c r="F67" s="102">
        <v>0</v>
      </c>
      <c r="G67" s="102">
        <v>0</v>
      </c>
      <c r="H67" s="102">
        <v>0</v>
      </c>
      <c r="I67" s="102">
        <v>22</v>
      </c>
      <c r="J67" s="61">
        <f t="shared" si="8"/>
        <v>6.6660054013743224</v>
      </c>
      <c r="K67" s="61">
        <f t="shared" si="9"/>
        <v>3.6663029707558779</v>
      </c>
      <c r="L67" s="103">
        <f t="shared" si="10"/>
        <v>1</v>
      </c>
      <c r="M67" s="103">
        <f t="shared" si="11"/>
        <v>0</v>
      </c>
      <c r="N67" s="103">
        <f t="shared" si="12"/>
        <v>0</v>
      </c>
      <c r="O67" s="103">
        <f t="shared" si="13"/>
        <v>0</v>
      </c>
      <c r="P67" s="104">
        <f t="shared" si="14"/>
        <v>5.5</v>
      </c>
      <c r="Q67" s="104">
        <f t="shared" si="7"/>
        <v>0</v>
      </c>
      <c r="R67" s="105">
        <v>5</v>
      </c>
      <c r="S67" s="60"/>
    </row>
    <row r="68" spans="1:19">
      <c r="A68" s="60" t="s">
        <v>98</v>
      </c>
      <c r="B68" s="106" t="s">
        <v>174</v>
      </c>
      <c r="C68" s="102">
        <v>112880.40560322929</v>
      </c>
      <c r="D68" s="102">
        <v>7</v>
      </c>
      <c r="E68" s="102">
        <v>7</v>
      </c>
      <c r="F68" s="102">
        <v>1</v>
      </c>
      <c r="G68" s="102">
        <v>0</v>
      </c>
      <c r="H68" s="102">
        <v>0</v>
      </c>
      <c r="I68" s="102">
        <v>13</v>
      </c>
      <c r="J68" s="61">
        <f t="shared" si="8"/>
        <v>6.2012534085009916</v>
      </c>
      <c r="K68" s="61">
        <f t="shared" si="9"/>
        <v>1.1516613472930413</v>
      </c>
      <c r="L68" s="103">
        <f t="shared" si="10"/>
        <v>1</v>
      </c>
      <c r="M68" s="103">
        <f t="shared" si="11"/>
        <v>0.14285714285714285</v>
      </c>
      <c r="N68" s="103">
        <f t="shared" si="12"/>
        <v>0</v>
      </c>
      <c r="O68" s="103">
        <f t="shared" si="13"/>
        <v>0</v>
      </c>
      <c r="P68" s="104">
        <f t="shared" si="14"/>
        <v>1.8571428571428572</v>
      </c>
      <c r="Q68" s="104">
        <f t="shared" si="7"/>
        <v>0</v>
      </c>
      <c r="R68" s="105">
        <v>6</v>
      </c>
      <c r="S68" s="60"/>
    </row>
    <row r="69" spans="1:19">
      <c r="A69" s="60" t="s">
        <v>98</v>
      </c>
      <c r="B69" s="106" t="s">
        <v>157</v>
      </c>
      <c r="C69" s="102">
        <v>98837.107337079433</v>
      </c>
      <c r="D69" s="102">
        <v>0</v>
      </c>
      <c r="E69" s="102">
        <v>0</v>
      </c>
      <c r="F69" s="102">
        <v>0</v>
      </c>
      <c r="G69" s="102">
        <v>0</v>
      </c>
      <c r="H69" s="102">
        <v>0</v>
      </c>
      <c r="I69" s="102">
        <v>3</v>
      </c>
      <c r="J69" s="61">
        <f t="shared" ref="J69:J77" si="15">D69/C69*100000</f>
        <v>0</v>
      </c>
      <c r="K69" s="61">
        <f t="shared" ref="K69:K77" si="16">I69/C69*10000</f>
        <v>0.30352972490065266</v>
      </c>
      <c r="L69" s="103" t="e">
        <f t="shared" ref="L69:L77" si="17">E69/D69</f>
        <v>#DIV/0!</v>
      </c>
      <c r="M69" s="103" t="e">
        <f t="shared" ref="M69:M77" si="18">F69/D69</f>
        <v>#DIV/0!</v>
      </c>
      <c r="N69" s="103" t="e">
        <f t="shared" ref="N69:N77" si="19">G69/D69</f>
        <v>#DIV/0!</v>
      </c>
      <c r="O69" s="103" t="e">
        <f t="shared" ref="O69:O77" si="20">H69/D69</f>
        <v>#DIV/0!</v>
      </c>
      <c r="P69" s="104" t="e">
        <f t="shared" ref="P69:P100" si="21">I69/D69</f>
        <v>#DIV/0!</v>
      </c>
      <c r="Q69" s="104">
        <f t="shared" si="7"/>
        <v>0</v>
      </c>
      <c r="R69" s="105">
        <v>0</v>
      </c>
      <c r="S69" s="60"/>
    </row>
    <row r="70" spans="1:19">
      <c r="A70" s="60" t="s">
        <v>98</v>
      </c>
      <c r="B70" s="106" t="s">
        <v>169</v>
      </c>
      <c r="C70" s="102">
        <v>171063.51310369038</v>
      </c>
      <c r="D70" s="102">
        <v>2</v>
      </c>
      <c r="E70" s="102">
        <v>2</v>
      </c>
      <c r="F70" s="102">
        <v>0</v>
      </c>
      <c r="G70" s="102">
        <v>0</v>
      </c>
      <c r="H70" s="102">
        <v>2</v>
      </c>
      <c r="I70" s="102">
        <v>18</v>
      </c>
      <c r="J70" s="61">
        <f t="shared" si="15"/>
        <v>1.1691563932676263</v>
      </c>
      <c r="K70" s="61">
        <f t="shared" si="16"/>
        <v>1.0522407539408638</v>
      </c>
      <c r="L70" s="103">
        <f t="shared" si="17"/>
        <v>1</v>
      </c>
      <c r="M70" s="103">
        <f t="shared" si="18"/>
        <v>0</v>
      </c>
      <c r="N70" s="103">
        <f t="shared" si="19"/>
        <v>0</v>
      </c>
      <c r="O70" s="103">
        <f t="shared" si="20"/>
        <v>1</v>
      </c>
      <c r="P70" s="104">
        <f t="shared" si="21"/>
        <v>9</v>
      </c>
      <c r="Q70" s="104">
        <f t="shared" ref="Q70:Q133" si="22">H70/C70*100000</f>
        <v>1.1691563932676263</v>
      </c>
      <c r="R70" s="105">
        <v>8</v>
      </c>
      <c r="S70" s="60"/>
    </row>
    <row r="71" spans="1:19">
      <c r="A71" s="60" t="s">
        <v>98</v>
      </c>
      <c r="B71" s="106" t="s">
        <v>173</v>
      </c>
      <c r="C71" s="102">
        <v>176286.24531202772</v>
      </c>
      <c r="D71" s="102">
        <v>3</v>
      </c>
      <c r="E71" s="102">
        <v>1</v>
      </c>
      <c r="F71" s="102">
        <v>0</v>
      </c>
      <c r="G71" s="102">
        <v>0</v>
      </c>
      <c r="H71" s="102">
        <v>0</v>
      </c>
      <c r="I71" s="102">
        <v>6</v>
      </c>
      <c r="J71" s="61">
        <f t="shared" si="15"/>
        <v>1.7017776938240312</v>
      </c>
      <c r="K71" s="61">
        <f t="shared" si="16"/>
        <v>0.34035553876480623</v>
      </c>
      <c r="L71" s="103">
        <f t="shared" si="17"/>
        <v>0.33333333333333331</v>
      </c>
      <c r="M71" s="103">
        <f t="shared" si="18"/>
        <v>0</v>
      </c>
      <c r="N71" s="103">
        <f t="shared" si="19"/>
        <v>0</v>
      </c>
      <c r="O71" s="103">
        <f t="shared" si="20"/>
        <v>0</v>
      </c>
      <c r="P71" s="104">
        <f t="shared" si="21"/>
        <v>2</v>
      </c>
      <c r="Q71" s="104">
        <f t="shared" si="22"/>
        <v>0</v>
      </c>
      <c r="R71" s="105">
        <v>4</v>
      </c>
      <c r="S71" s="60"/>
    </row>
    <row r="72" spans="1:19">
      <c r="A72" s="60" t="s">
        <v>98</v>
      </c>
      <c r="B72" s="106" t="s">
        <v>171</v>
      </c>
      <c r="C72" s="102">
        <v>137387.65775867811</v>
      </c>
      <c r="D72" s="102">
        <v>18</v>
      </c>
      <c r="E72" s="102">
        <v>13</v>
      </c>
      <c r="F72" s="102">
        <v>1</v>
      </c>
      <c r="G72" s="102">
        <v>0</v>
      </c>
      <c r="H72" s="102">
        <v>4</v>
      </c>
      <c r="I72" s="102">
        <v>39</v>
      </c>
      <c r="J72" s="61">
        <f t="shared" si="15"/>
        <v>13.101613560962704</v>
      </c>
      <c r="K72" s="61">
        <f t="shared" si="16"/>
        <v>2.8386829382085859</v>
      </c>
      <c r="L72" s="103">
        <f t="shared" si="17"/>
        <v>0.72222222222222221</v>
      </c>
      <c r="M72" s="103">
        <f t="shared" si="18"/>
        <v>5.5555555555555552E-2</v>
      </c>
      <c r="N72" s="103">
        <f t="shared" si="19"/>
        <v>0</v>
      </c>
      <c r="O72" s="103">
        <f t="shared" si="20"/>
        <v>0.22222222222222221</v>
      </c>
      <c r="P72" s="104">
        <f t="shared" si="21"/>
        <v>2.1666666666666665</v>
      </c>
      <c r="Q72" s="104">
        <f t="shared" si="22"/>
        <v>2.9114696802139344</v>
      </c>
      <c r="R72" s="105">
        <v>12</v>
      </c>
      <c r="S72" s="60"/>
    </row>
    <row r="73" spans="1:19">
      <c r="A73" s="60" t="s">
        <v>98</v>
      </c>
      <c r="B73" s="106" t="s">
        <v>176</v>
      </c>
      <c r="C73" s="102">
        <v>112052.72979928412</v>
      </c>
      <c r="D73" s="102">
        <v>2</v>
      </c>
      <c r="E73" s="102">
        <v>2</v>
      </c>
      <c r="F73" s="102">
        <v>0</v>
      </c>
      <c r="G73" s="102">
        <v>0</v>
      </c>
      <c r="H73" s="102">
        <v>0</v>
      </c>
      <c r="I73" s="102">
        <v>12</v>
      </c>
      <c r="J73" s="61">
        <f t="shared" si="15"/>
        <v>1.7848739638762263</v>
      </c>
      <c r="K73" s="61">
        <f t="shared" si="16"/>
        <v>1.0709243783257358</v>
      </c>
      <c r="L73" s="103">
        <f t="shared" si="17"/>
        <v>1</v>
      </c>
      <c r="M73" s="103">
        <f t="shared" si="18"/>
        <v>0</v>
      </c>
      <c r="N73" s="103">
        <f t="shared" si="19"/>
        <v>0</v>
      </c>
      <c r="O73" s="103">
        <f t="shared" si="20"/>
        <v>0</v>
      </c>
      <c r="P73" s="104">
        <f t="shared" si="21"/>
        <v>6</v>
      </c>
      <c r="Q73" s="104">
        <f t="shared" si="22"/>
        <v>0</v>
      </c>
      <c r="R73" s="105">
        <v>5</v>
      </c>
      <c r="S73" s="60"/>
    </row>
    <row r="74" spans="1:19">
      <c r="A74" s="60" t="s">
        <v>98</v>
      </c>
      <c r="B74" s="106" t="s">
        <v>161</v>
      </c>
      <c r="C74" s="102">
        <v>57868.786465848534</v>
      </c>
      <c r="D74" s="102">
        <v>5</v>
      </c>
      <c r="E74" s="102">
        <v>0</v>
      </c>
      <c r="F74" s="102">
        <v>0</v>
      </c>
      <c r="G74" s="102">
        <v>0</v>
      </c>
      <c r="H74" s="102">
        <v>0</v>
      </c>
      <c r="I74" s="102">
        <v>15</v>
      </c>
      <c r="J74" s="61">
        <f t="shared" si="15"/>
        <v>8.6402364821504722</v>
      </c>
      <c r="K74" s="61">
        <f t="shared" si="16"/>
        <v>2.5920709446451418</v>
      </c>
      <c r="L74" s="103">
        <f t="shared" si="17"/>
        <v>0</v>
      </c>
      <c r="M74" s="103">
        <f t="shared" si="18"/>
        <v>0</v>
      </c>
      <c r="N74" s="103">
        <f t="shared" si="19"/>
        <v>0</v>
      </c>
      <c r="O74" s="103">
        <f t="shared" si="20"/>
        <v>0</v>
      </c>
      <c r="P74" s="104">
        <f t="shared" si="21"/>
        <v>3</v>
      </c>
      <c r="Q74" s="104">
        <f t="shared" si="22"/>
        <v>0</v>
      </c>
      <c r="R74" s="105">
        <v>8</v>
      </c>
      <c r="S74" s="60"/>
    </row>
    <row r="75" spans="1:19">
      <c r="A75" s="60" t="s">
        <v>98</v>
      </c>
      <c r="B75" s="106" t="s">
        <v>163</v>
      </c>
      <c r="C75" s="102">
        <v>240575.22924264413</v>
      </c>
      <c r="D75" s="102">
        <v>4</v>
      </c>
      <c r="E75" s="102">
        <v>4</v>
      </c>
      <c r="F75" s="102">
        <v>0</v>
      </c>
      <c r="G75" s="102">
        <v>0</v>
      </c>
      <c r="H75" s="102">
        <v>0</v>
      </c>
      <c r="I75" s="102">
        <v>41</v>
      </c>
      <c r="J75" s="61">
        <f t="shared" si="15"/>
        <v>1.6626815705808187</v>
      </c>
      <c r="K75" s="61">
        <f t="shared" si="16"/>
        <v>1.7042486098453391</v>
      </c>
      <c r="L75" s="103">
        <f t="shared" si="17"/>
        <v>1</v>
      </c>
      <c r="M75" s="103">
        <f t="shared" si="18"/>
        <v>0</v>
      </c>
      <c r="N75" s="103">
        <f t="shared" si="19"/>
        <v>0</v>
      </c>
      <c r="O75" s="103">
        <f t="shared" si="20"/>
        <v>0</v>
      </c>
      <c r="P75" s="104">
        <f t="shared" si="21"/>
        <v>10.25</v>
      </c>
      <c r="Q75" s="104">
        <f t="shared" si="22"/>
        <v>0</v>
      </c>
      <c r="R75" s="105">
        <v>5</v>
      </c>
      <c r="S75" s="60"/>
    </row>
    <row r="76" spans="1:19">
      <c r="A76" s="60" t="s">
        <v>98</v>
      </c>
      <c r="B76" s="106" t="s">
        <v>175</v>
      </c>
      <c r="C76" s="102">
        <v>120399.09526508601</v>
      </c>
      <c r="D76" s="102">
        <v>12</v>
      </c>
      <c r="E76" s="102">
        <v>7</v>
      </c>
      <c r="F76" s="102">
        <v>6</v>
      </c>
      <c r="G76" s="102">
        <v>0</v>
      </c>
      <c r="H76" s="102">
        <v>0</v>
      </c>
      <c r="I76" s="102">
        <v>25</v>
      </c>
      <c r="J76" s="61">
        <f t="shared" si="15"/>
        <v>9.9668523036483538</v>
      </c>
      <c r="K76" s="61">
        <f t="shared" si="16"/>
        <v>2.0764275632600735</v>
      </c>
      <c r="L76" s="103">
        <f t="shared" si="17"/>
        <v>0.58333333333333337</v>
      </c>
      <c r="M76" s="103">
        <f t="shared" si="18"/>
        <v>0.5</v>
      </c>
      <c r="N76" s="103">
        <f t="shared" si="19"/>
        <v>0</v>
      </c>
      <c r="O76" s="103">
        <f t="shared" si="20"/>
        <v>0</v>
      </c>
      <c r="P76" s="104">
        <f t="shared" si="21"/>
        <v>2.0833333333333335</v>
      </c>
      <c r="Q76" s="104">
        <f t="shared" si="22"/>
        <v>0</v>
      </c>
      <c r="R76" s="105">
        <v>10</v>
      </c>
      <c r="S76" s="60"/>
    </row>
    <row r="77" spans="1:19">
      <c r="A77" s="60" t="s">
        <v>98</v>
      </c>
      <c r="B77" s="106" t="s">
        <v>177</v>
      </c>
      <c r="C77" s="102">
        <v>0</v>
      </c>
      <c r="D77" s="102">
        <v>0</v>
      </c>
      <c r="E77" s="102">
        <v>0</v>
      </c>
      <c r="F77" s="102">
        <v>0</v>
      </c>
      <c r="G77" s="102">
        <v>0</v>
      </c>
      <c r="H77" s="102">
        <v>0</v>
      </c>
      <c r="I77" s="102">
        <v>0</v>
      </c>
      <c r="J77" s="61" t="e">
        <f t="shared" si="15"/>
        <v>#DIV/0!</v>
      </c>
      <c r="K77" s="61" t="e">
        <f t="shared" si="16"/>
        <v>#DIV/0!</v>
      </c>
      <c r="L77" s="103" t="e">
        <f t="shared" si="17"/>
        <v>#DIV/0!</v>
      </c>
      <c r="M77" s="103" t="e">
        <f t="shared" si="18"/>
        <v>#DIV/0!</v>
      </c>
      <c r="N77" s="103" t="e">
        <f t="shared" si="19"/>
        <v>#DIV/0!</v>
      </c>
      <c r="O77" s="103" t="e">
        <f t="shared" si="20"/>
        <v>#DIV/0!</v>
      </c>
      <c r="P77" s="104" t="e">
        <f t="shared" si="21"/>
        <v>#DIV/0!</v>
      </c>
      <c r="Q77" s="104" t="e">
        <f t="shared" si="22"/>
        <v>#DIV/0!</v>
      </c>
      <c r="R77" s="105">
        <v>0</v>
      </c>
      <c r="S77" s="60"/>
    </row>
    <row r="78" spans="1:19">
      <c r="A78" s="60" t="s">
        <v>98</v>
      </c>
      <c r="B78" s="106" t="s">
        <v>181</v>
      </c>
      <c r="C78" s="102"/>
      <c r="D78" s="102"/>
      <c r="E78" s="102"/>
      <c r="F78" s="102"/>
      <c r="G78" s="102"/>
      <c r="H78" s="102"/>
      <c r="I78" s="102"/>
      <c r="J78" s="61"/>
      <c r="K78" s="61"/>
      <c r="L78" s="103"/>
      <c r="M78" s="103"/>
      <c r="N78" s="103"/>
      <c r="O78" s="103"/>
      <c r="P78" s="104" t="e">
        <f t="shared" si="21"/>
        <v>#DIV/0!</v>
      </c>
      <c r="Q78" s="104" t="e">
        <f t="shared" si="22"/>
        <v>#DIV/0!</v>
      </c>
      <c r="R78" s="105"/>
      <c r="S78" s="60"/>
    </row>
    <row r="79" spans="1:19">
      <c r="A79" s="60" t="s">
        <v>98</v>
      </c>
      <c r="B79" s="106" t="s">
        <v>182</v>
      </c>
      <c r="C79" s="102">
        <v>0</v>
      </c>
      <c r="D79" s="102">
        <v>0</v>
      </c>
      <c r="E79" s="102">
        <v>0</v>
      </c>
      <c r="F79" s="102">
        <v>0</v>
      </c>
      <c r="G79" s="102">
        <v>0</v>
      </c>
      <c r="H79" s="102">
        <v>0</v>
      </c>
      <c r="I79" s="102">
        <v>0</v>
      </c>
      <c r="J79" s="61" t="e">
        <f t="shared" ref="J79:J110" si="23">D79/C79*100000</f>
        <v>#DIV/0!</v>
      </c>
      <c r="K79" s="61" t="e">
        <f t="shared" ref="K79:K110" si="24">I79/C79*10000</f>
        <v>#DIV/0!</v>
      </c>
      <c r="L79" s="103" t="e">
        <f t="shared" ref="L79:L110" si="25">E79/D79</f>
        <v>#DIV/0!</v>
      </c>
      <c r="M79" s="103" t="e">
        <f t="shared" ref="M79:M110" si="26">F79/D79</f>
        <v>#DIV/0!</v>
      </c>
      <c r="N79" s="103" t="e">
        <f t="shared" ref="N79:N110" si="27">G79/D79</f>
        <v>#DIV/0!</v>
      </c>
      <c r="O79" s="103" t="e">
        <f t="shared" ref="O79:O110" si="28">H79/D79</f>
        <v>#DIV/0!</v>
      </c>
      <c r="P79" s="104" t="e">
        <f t="shared" si="21"/>
        <v>#DIV/0!</v>
      </c>
      <c r="Q79" s="104" t="e">
        <f t="shared" si="22"/>
        <v>#DIV/0!</v>
      </c>
      <c r="R79" s="105">
        <v>0</v>
      </c>
      <c r="S79" s="60"/>
    </row>
    <row r="80" spans="1:19">
      <c r="A80" s="60" t="s">
        <v>98</v>
      </c>
      <c r="B80" s="106" t="s">
        <v>180</v>
      </c>
      <c r="C80" s="102">
        <v>0</v>
      </c>
      <c r="D80" s="102">
        <v>0</v>
      </c>
      <c r="E80" s="102">
        <v>0</v>
      </c>
      <c r="F80" s="102">
        <v>0</v>
      </c>
      <c r="G80" s="102">
        <v>0</v>
      </c>
      <c r="H80" s="102">
        <v>0</v>
      </c>
      <c r="I80" s="102">
        <v>0</v>
      </c>
      <c r="J80" s="61" t="e">
        <f t="shared" si="23"/>
        <v>#DIV/0!</v>
      </c>
      <c r="K80" s="61" t="e">
        <f t="shared" si="24"/>
        <v>#DIV/0!</v>
      </c>
      <c r="L80" s="103" t="e">
        <f t="shared" si="25"/>
        <v>#DIV/0!</v>
      </c>
      <c r="M80" s="103" t="e">
        <f t="shared" si="26"/>
        <v>#DIV/0!</v>
      </c>
      <c r="N80" s="103" t="e">
        <f t="shared" si="27"/>
        <v>#DIV/0!</v>
      </c>
      <c r="O80" s="103" t="e">
        <f t="shared" si="28"/>
        <v>#DIV/0!</v>
      </c>
      <c r="P80" s="104" t="e">
        <f t="shared" si="21"/>
        <v>#DIV/0!</v>
      </c>
      <c r="Q80" s="104" t="e">
        <f t="shared" si="22"/>
        <v>#DIV/0!</v>
      </c>
      <c r="R80" s="105">
        <v>0</v>
      </c>
      <c r="S80" s="60"/>
    </row>
    <row r="81" spans="1:19">
      <c r="A81" s="60" t="s">
        <v>98</v>
      </c>
      <c r="B81" s="106" t="s">
        <v>170</v>
      </c>
      <c r="C81" s="102">
        <v>97001.211467093293</v>
      </c>
      <c r="D81" s="102">
        <v>42</v>
      </c>
      <c r="E81" s="102">
        <v>4</v>
      </c>
      <c r="F81" s="102">
        <v>12</v>
      </c>
      <c r="G81" s="102">
        <v>0</v>
      </c>
      <c r="H81" s="102">
        <v>0</v>
      </c>
      <c r="I81" s="102">
        <v>86</v>
      </c>
      <c r="J81" s="61">
        <f t="shared" si="23"/>
        <v>43.298428302875458</v>
      </c>
      <c r="K81" s="61">
        <f t="shared" si="24"/>
        <v>8.8658686524935462</v>
      </c>
      <c r="L81" s="103">
        <f t="shared" si="25"/>
        <v>9.5238095238095233E-2</v>
      </c>
      <c r="M81" s="103">
        <f t="shared" si="26"/>
        <v>0.2857142857142857</v>
      </c>
      <c r="N81" s="103">
        <f t="shared" si="27"/>
        <v>0</v>
      </c>
      <c r="O81" s="103">
        <f t="shared" si="28"/>
        <v>0</v>
      </c>
      <c r="P81" s="104">
        <f t="shared" si="21"/>
        <v>2.0476190476190474</v>
      </c>
      <c r="Q81" s="104">
        <f t="shared" si="22"/>
        <v>0</v>
      </c>
      <c r="R81" s="105">
        <v>12</v>
      </c>
      <c r="S81" s="60"/>
    </row>
    <row r="82" spans="1:19">
      <c r="A82" s="60" t="s">
        <v>98</v>
      </c>
      <c r="B82" s="106" t="s">
        <v>178</v>
      </c>
      <c r="C82" s="102">
        <v>0</v>
      </c>
      <c r="D82" s="102">
        <v>0</v>
      </c>
      <c r="E82" s="102">
        <v>0</v>
      </c>
      <c r="F82" s="102">
        <v>0</v>
      </c>
      <c r="G82" s="102">
        <v>0</v>
      </c>
      <c r="H82" s="102">
        <v>0</v>
      </c>
      <c r="I82" s="102">
        <v>0</v>
      </c>
      <c r="J82" s="61" t="e">
        <f t="shared" si="23"/>
        <v>#DIV/0!</v>
      </c>
      <c r="K82" s="61" t="e">
        <f t="shared" si="24"/>
        <v>#DIV/0!</v>
      </c>
      <c r="L82" s="103" t="e">
        <f t="shared" si="25"/>
        <v>#DIV/0!</v>
      </c>
      <c r="M82" s="103" t="e">
        <f t="shared" si="26"/>
        <v>#DIV/0!</v>
      </c>
      <c r="N82" s="103" t="e">
        <f t="shared" si="27"/>
        <v>#DIV/0!</v>
      </c>
      <c r="O82" s="103" t="e">
        <f t="shared" si="28"/>
        <v>#DIV/0!</v>
      </c>
      <c r="P82" s="104" t="e">
        <f t="shared" si="21"/>
        <v>#DIV/0!</v>
      </c>
      <c r="Q82" s="104" t="e">
        <f t="shared" si="22"/>
        <v>#DIV/0!</v>
      </c>
      <c r="R82" s="105">
        <v>0</v>
      </c>
      <c r="S82" s="60"/>
    </row>
    <row r="83" spans="1:19">
      <c r="A83" s="60" t="s">
        <v>98</v>
      </c>
      <c r="B83" s="106" t="s">
        <v>179</v>
      </c>
      <c r="C83" s="102">
        <v>201502.62312341903</v>
      </c>
      <c r="D83" s="102">
        <v>6</v>
      </c>
      <c r="E83" s="102">
        <v>5</v>
      </c>
      <c r="F83" s="102">
        <v>1</v>
      </c>
      <c r="G83" s="102">
        <v>0</v>
      </c>
      <c r="H83" s="102">
        <v>1</v>
      </c>
      <c r="I83" s="102">
        <v>27</v>
      </c>
      <c r="J83" s="61">
        <f t="shared" si="23"/>
        <v>2.9776287310786218</v>
      </c>
      <c r="K83" s="61">
        <f t="shared" si="24"/>
        <v>1.3399329289853801</v>
      </c>
      <c r="L83" s="103">
        <f t="shared" si="25"/>
        <v>0.83333333333333337</v>
      </c>
      <c r="M83" s="103">
        <f t="shared" si="26"/>
        <v>0.16666666666666666</v>
      </c>
      <c r="N83" s="103">
        <f t="shared" si="27"/>
        <v>0</v>
      </c>
      <c r="O83" s="103">
        <f t="shared" si="28"/>
        <v>0.16666666666666666</v>
      </c>
      <c r="P83" s="104">
        <f t="shared" si="21"/>
        <v>4.5</v>
      </c>
      <c r="Q83" s="104">
        <f t="shared" si="22"/>
        <v>0.49627145517977034</v>
      </c>
      <c r="R83" s="105">
        <v>8</v>
      </c>
      <c r="S83" s="60"/>
    </row>
    <row r="84" spans="1:19">
      <c r="A84" s="60" t="s">
        <v>91</v>
      </c>
      <c r="B84" s="106" t="s">
        <v>194</v>
      </c>
      <c r="C84" s="102">
        <v>183323.12106961675</v>
      </c>
      <c r="D84" s="102">
        <v>0</v>
      </c>
      <c r="E84" s="102">
        <v>0</v>
      </c>
      <c r="F84" s="102">
        <v>0</v>
      </c>
      <c r="G84" s="102">
        <v>0</v>
      </c>
      <c r="H84" s="102">
        <v>0</v>
      </c>
      <c r="I84" s="102">
        <v>1</v>
      </c>
      <c r="J84" s="61">
        <f t="shared" si="23"/>
        <v>0</v>
      </c>
      <c r="K84" s="61">
        <f t="shared" si="24"/>
        <v>5.4548493074163353E-2</v>
      </c>
      <c r="L84" s="103" t="e">
        <f t="shared" si="25"/>
        <v>#DIV/0!</v>
      </c>
      <c r="M84" s="103" t="e">
        <f t="shared" si="26"/>
        <v>#DIV/0!</v>
      </c>
      <c r="N84" s="103" t="e">
        <f t="shared" si="27"/>
        <v>#DIV/0!</v>
      </c>
      <c r="O84" s="103" t="e">
        <f t="shared" si="28"/>
        <v>#DIV/0!</v>
      </c>
      <c r="P84" s="104" t="e">
        <f t="shared" si="21"/>
        <v>#DIV/0!</v>
      </c>
      <c r="Q84" s="104">
        <f t="shared" si="22"/>
        <v>0</v>
      </c>
      <c r="R84" s="105">
        <v>0</v>
      </c>
      <c r="S84" s="60"/>
    </row>
    <row r="85" spans="1:19">
      <c r="A85" s="60" t="s">
        <v>91</v>
      </c>
      <c r="B85" s="106" t="s">
        <v>195</v>
      </c>
      <c r="C85" s="102">
        <v>232172.30774293269</v>
      </c>
      <c r="D85" s="102">
        <v>0</v>
      </c>
      <c r="E85" s="102">
        <v>0</v>
      </c>
      <c r="F85" s="102">
        <v>0</v>
      </c>
      <c r="G85" s="102">
        <v>0</v>
      </c>
      <c r="H85" s="102">
        <v>0</v>
      </c>
      <c r="I85" s="102">
        <v>1</v>
      </c>
      <c r="J85" s="61">
        <f t="shared" si="23"/>
        <v>0</v>
      </c>
      <c r="K85" s="61">
        <f t="shared" si="24"/>
        <v>4.3071458854051892E-2</v>
      </c>
      <c r="L85" s="103" t="e">
        <f t="shared" si="25"/>
        <v>#DIV/0!</v>
      </c>
      <c r="M85" s="103" t="e">
        <f t="shared" si="26"/>
        <v>#DIV/0!</v>
      </c>
      <c r="N85" s="103" t="e">
        <f t="shared" si="27"/>
        <v>#DIV/0!</v>
      </c>
      <c r="O85" s="103" t="e">
        <f t="shared" si="28"/>
        <v>#DIV/0!</v>
      </c>
      <c r="P85" s="104" t="e">
        <f t="shared" si="21"/>
        <v>#DIV/0!</v>
      </c>
      <c r="Q85" s="104">
        <f t="shared" si="22"/>
        <v>0</v>
      </c>
      <c r="R85" s="105">
        <v>0</v>
      </c>
      <c r="S85" s="60"/>
    </row>
    <row r="86" spans="1:19">
      <c r="A86" s="60" t="s">
        <v>91</v>
      </c>
      <c r="B86" s="106" t="s">
        <v>193</v>
      </c>
      <c r="C86" s="102">
        <v>297052.95479752566</v>
      </c>
      <c r="D86" s="102">
        <v>0</v>
      </c>
      <c r="E86" s="102">
        <v>0</v>
      </c>
      <c r="F86" s="102">
        <v>0</v>
      </c>
      <c r="G86" s="102">
        <v>0</v>
      </c>
      <c r="H86" s="102">
        <v>0</v>
      </c>
      <c r="I86" s="102">
        <v>19</v>
      </c>
      <c r="J86" s="61">
        <f t="shared" si="23"/>
        <v>0</v>
      </c>
      <c r="K86" s="61">
        <f t="shared" si="24"/>
        <v>0.63961659674284654</v>
      </c>
      <c r="L86" s="103" t="e">
        <f t="shared" si="25"/>
        <v>#DIV/0!</v>
      </c>
      <c r="M86" s="103" t="e">
        <f t="shared" si="26"/>
        <v>#DIV/0!</v>
      </c>
      <c r="N86" s="103" t="e">
        <f t="shared" si="27"/>
        <v>#DIV/0!</v>
      </c>
      <c r="O86" s="103" t="e">
        <f t="shared" si="28"/>
        <v>#DIV/0!</v>
      </c>
      <c r="P86" s="104" t="e">
        <f t="shared" si="21"/>
        <v>#DIV/0!</v>
      </c>
      <c r="Q86" s="104">
        <f t="shared" si="22"/>
        <v>0</v>
      </c>
      <c r="R86" s="105">
        <v>1</v>
      </c>
      <c r="S86" s="60"/>
    </row>
    <row r="87" spans="1:19">
      <c r="A87" s="60" t="s">
        <v>91</v>
      </c>
      <c r="B87" s="106" t="s">
        <v>191</v>
      </c>
      <c r="C87" s="102">
        <v>42188.626064432581</v>
      </c>
      <c r="D87" s="102">
        <v>8</v>
      </c>
      <c r="E87" s="102">
        <v>5</v>
      </c>
      <c r="F87" s="102">
        <v>0</v>
      </c>
      <c r="G87" s="102">
        <v>0</v>
      </c>
      <c r="H87" s="102">
        <v>0</v>
      </c>
      <c r="I87" s="102">
        <v>5</v>
      </c>
      <c r="J87" s="61">
        <f t="shared" si="23"/>
        <v>18.962456819006146</v>
      </c>
      <c r="K87" s="61">
        <f t="shared" si="24"/>
        <v>1.1851535511878841</v>
      </c>
      <c r="L87" s="103">
        <f t="shared" si="25"/>
        <v>0.625</v>
      </c>
      <c r="M87" s="103">
        <f t="shared" si="26"/>
        <v>0</v>
      </c>
      <c r="N87" s="103">
        <f t="shared" si="27"/>
        <v>0</v>
      </c>
      <c r="O87" s="103">
        <f t="shared" si="28"/>
        <v>0</v>
      </c>
      <c r="P87" s="104">
        <f t="shared" si="21"/>
        <v>0.625</v>
      </c>
      <c r="Q87" s="104">
        <f t="shared" si="22"/>
        <v>0</v>
      </c>
      <c r="R87" s="105">
        <v>5</v>
      </c>
      <c r="S87" s="60"/>
    </row>
    <row r="88" spans="1:19">
      <c r="A88" s="60" t="s">
        <v>91</v>
      </c>
      <c r="B88" s="106" t="s">
        <v>200</v>
      </c>
      <c r="C88" s="102">
        <v>128960.80870615882</v>
      </c>
      <c r="D88" s="102">
        <v>0</v>
      </c>
      <c r="E88" s="102">
        <v>0</v>
      </c>
      <c r="F88" s="102">
        <v>0</v>
      </c>
      <c r="G88" s="102">
        <v>0</v>
      </c>
      <c r="H88" s="102">
        <v>0</v>
      </c>
      <c r="I88" s="102">
        <v>26</v>
      </c>
      <c r="J88" s="61">
        <f t="shared" si="23"/>
        <v>0</v>
      </c>
      <c r="K88" s="61">
        <f t="shared" si="24"/>
        <v>2.0161163892234737</v>
      </c>
      <c r="L88" s="103" t="e">
        <f t="shared" si="25"/>
        <v>#DIV/0!</v>
      </c>
      <c r="M88" s="103" t="e">
        <f t="shared" si="26"/>
        <v>#DIV/0!</v>
      </c>
      <c r="N88" s="103" t="e">
        <f t="shared" si="27"/>
        <v>#DIV/0!</v>
      </c>
      <c r="O88" s="103" t="e">
        <f t="shared" si="28"/>
        <v>#DIV/0!</v>
      </c>
      <c r="P88" s="104" t="e">
        <f t="shared" si="21"/>
        <v>#DIV/0!</v>
      </c>
      <c r="Q88" s="104">
        <f t="shared" si="22"/>
        <v>0</v>
      </c>
      <c r="R88" s="105">
        <v>2</v>
      </c>
      <c r="S88" s="60"/>
    </row>
    <row r="89" spans="1:19">
      <c r="A89" s="60" t="s">
        <v>91</v>
      </c>
      <c r="B89" s="106" t="s">
        <v>196</v>
      </c>
      <c r="C89" s="102">
        <v>237289.54119570804</v>
      </c>
      <c r="D89" s="102">
        <v>0</v>
      </c>
      <c r="E89" s="102">
        <v>0</v>
      </c>
      <c r="F89" s="102">
        <v>0</v>
      </c>
      <c r="G89" s="102">
        <v>0</v>
      </c>
      <c r="H89" s="102">
        <v>0</v>
      </c>
      <c r="I89" s="102">
        <v>47</v>
      </c>
      <c r="J89" s="61">
        <f t="shared" si="23"/>
        <v>0</v>
      </c>
      <c r="K89" s="61">
        <f t="shared" si="24"/>
        <v>1.9807025528038784</v>
      </c>
      <c r="L89" s="103" t="e">
        <f t="shared" si="25"/>
        <v>#DIV/0!</v>
      </c>
      <c r="M89" s="103" t="e">
        <f t="shared" si="26"/>
        <v>#DIV/0!</v>
      </c>
      <c r="N89" s="103" t="e">
        <f t="shared" si="27"/>
        <v>#DIV/0!</v>
      </c>
      <c r="O89" s="103" t="e">
        <f t="shared" si="28"/>
        <v>#DIV/0!</v>
      </c>
      <c r="P89" s="104" t="e">
        <f t="shared" si="21"/>
        <v>#DIV/0!</v>
      </c>
      <c r="Q89" s="104">
        <f t="shared" si="22"/>
        <v>0</v>
      </c>
      <c r="R89" s="105">
        <v>2</v>
      </c>
      <c r="S89" s="60"/>
    </row>
    <row r="90" spans="1:19">
      <c r="A90" s="60" t="s">
        <v>91</v>
      </c>
      <c r="B90" s="106" t="s">
        <v>190</v>
      </c>
      <c r="C90" s="102">
        <v>73542.421171044145</v>
      </c>
      <c r="D90" s="102">
        <v>0</v>
      </c>
      <c r="E90" s="102">
        <v>0</v>
      </c>
      <c r="F90" s="102">
        <v>0</v>
      </c>
      <c r="G90" s="102">
        <v>0</v>
      </c>
      <c r="H90" s="102">
        <v>0</v>
      </c>
      <c r="I90" s="102">
        <v>5</v>
      </c>
      <c r="J90" s="61">
        <f t="shared" si="23"/>
        <v>0</v>
      </c>
      <c r="K90" s="61">
        <f t="shared" si="24"/>
        <v>0.67987971029279215</v>
      </c>
      <c r="L90" s="103" t="e">
        <f t="shared" si="25"/>
        <v>#DIV/0!</v>
      </c>
      <c r="M90" s="103" t="e">
        <f t="shared" si="26"/>
        <v>#DIV/0!</v>
      </c>
      <c r="N90" s="103" t="e">
        <f t="shared" si="27"/>
        <v>#DIV/0!</v>
      </c>
      <c r="O90" s="103" t="e">
        <f t="shared" si="28"/>
        <v>#DIV/0!</v>
      </c>
      <c r="P90" s="104" t="e">
        <f t="shared" si="21"/>
        <v>#DIV/0!</v>
      </c>
      <c r="Q90" s="104">
        <f t="shared" si="22"/>
        <v>0</v>
      </c>
      <c r="R90" s="105">
        <v>1</v>
      </c>
      <c r="S90" s="60"/>
    </row>
    <row r="91" spans="1:19">
      <c r="A91" s="108" t="s">
        <v>91</v>
      </c>
      <c r="B91" s="108" t="s">
        <v>188</v>
      </c>
      <c r="C91" s="102">
        <v>0</v>
      </c>
      <c r="D91" s="102">
        <v>0</v>
      </c>
      <c r="E91" s="102">
        <v>0</v>
      </c>
      <c r="F91" s="102">
        <v>0</v>
      </c>
      <c r="G91" s="102">
        <v>0</v>
      </c>
      <c r="H91" s="102">
        <v>0</v>
      </c>
      <c r="I91" s="102">
        <v>0</v>
      </c>
      <c r="J91" s="61" t="e">
        <f t="shared" si="23"/>
        <v>#DIV/0!</v>
      </c>
      <c r="K91" s="61" t="e">
        <f t="shared" si="24"/>
        <v>#DIV/0!</v>
      </c>
      <c r="L91" s="103" t="e">
        <f t="shared" si="25"/>
        <v>#DIV/0!</v>
      </c>
      <c r="M91" s="103" t="e">
        <f t="shared" si="26"/>
        <v>#DIV/0!</v>
      </c>
      <c r="N91" s="103" t="e">
        <f t="shared" si="27"/>
        <v>#DIV/0!</v>
      </c>
      <c r="O91" s="103" t="e">
        <f t="shared" si="28"/>
        <v>#DIV/0!</v>
      </c>
      <c r="P91" s="104" t="e">
        <f t="shared" si="21"/>
        <v>#DIV/0!</v>
      </c>
      <c r="Q91" s="104" t="e">
        <f t="shared" si="22"/>
        <v>#DIV/0!</v>
      </c>
      <c r="R91" s="105">
        <v>0</v>
      </c>
      <c r="S91" s="60"/>
    </row>
    <row r="92" spans="1:19">
      <c r="A92" s="60" t="s">
        <v>91</v>
      </c>
      <c r="B92" s="106" t="s">
        <v>202</v>
      </c>
      <c r="C92" s="102"/>
      <c r="D92" s="102">
        <v>0</v>
      </c>
      <c r="E92" s="102">
        <v>0</v>
      </c>
      <c r="F92" s="102">
        <v>0</v>
      </c>
      <c r="G92" s="102">
        <v>0</v>
      </c>
      <c r="H92" s="102">
        <v>0</v>
      </c>
      <c r="I92" s="102">
        <v>0</v>
      </c>
      <c r="J92" s="61" t="e">
        <f t="shared" si="23"/>
        <v>#DIV/0!</v>
      </c>
      <c r="K92" s="61" t="e">
        <f t="shared" si="24"/>
        <v>#DIV/0!</v>
      </c>
      <c r="L92" s="103" t="e">
        <f t="shared" si="25"/>
        <v>#DIV/0!</v>
      </c>
      <c r="M92" s="103" t="e">
        <f t="shared" si="26"/>
        <v>#DIV/0!</v>
      </c>
      <c r="N92" s="103" t="e">
        <f t="shared" si="27"/>
        <v>#DIV/0!</v>
      </c>
      <c r="O92" s="103" t="e">
        <f t="shared" si="28"/>
        <v>#DIV/0!</v>
      </c>
      <c r="P92" s="104" t="e">
        <f t="shared" si="21"/>
        <v>#DIV/0!</v>
      </c>
      <c r="Q92" s="104" t="e">
        <f t="shared" si="22"/>
        <v>#DIV/0!</v>
      </c>
      <c r="R92" s="105">
        <v>0</v>
      </c>
      <c r="S92" s="60"/>
    </row>
    <row r="93" spans="1:19">
      <c r="A93" s="60" t="s">
        <v>91</v>
      </c>
      <c r="B93" s="106" t="s">
        <v>202</v>
      </c>
      <c r="C93" s="102"/>
      <c r="D93" s="102">
        <v>0</v>
      </c>
      <c r="E93" s="102">
        <v>0</v>
      </c>
      <c r="F93" s="102">
        <v>0</v>
      </c>
      <c r="G93" s="102">
        <v>0</v>
      </c>
      <c r="H93" s="102">
        <v>0</v>
      </c>
      <c r="I93" s="102">
        <v>0</v>
      </c>
      <c r="J93" s="61" t="e">
        <f t="shared" si="23"/>
        <v>#DIV/0!</v>
      </c>
      <c r="K93" s="61" t="e">
        <f t="shared" si="24"/>
        <v>#DIV/0!</v>
      </c>
      <c r="L93" s="103" t="e">
        <f t="shared" si="25"/>
        <v>#DIV/0!</v>
      </c>
      <c r="M93" s="103" t="e">
        <f t="shared" si="26"/>
        <v>#DIV/0!</v>
      </c>
      <c r="N93" s="103" t="e">
        <f t="shared" si="27"/>
        <v>#DIV/0!</v>
      </c>
      <c r="O93" s="103" t="e">
        <f t="shared" si="28"/>
        <v>#DIV/0!</v>
      </c>
      <c r="P93" s="104" t="e">
        <f t="shared" si="21"/>
        <v>#DIV/0!</v>
      </c>
      <c r="Q93" s="104" t="e">
        <f t="shared" si="22"/>
        <v>#DIV/0!</v>
      </c>
      <c r="R93" s="105">
        <v>0</v>
      </c>
      <c r="S93" s="60"/>
    </row>
    <row r="94" spans="1:19">
      <c r="A94" s="60" t="s">
        <v>91</v>
      </c>
      <c r="B94" s="106" t="s">
        <v>202</v>
      </c>
      <c r="C94" s="102"/>
      <c r="D94" s="102">
        <v>0</v>
      </c>
      <c r="E94" s="102">
        <v>0</v>
      </c>
      <c r="F94" s="102">
        <v>0</v>
      </c>
      <c r="G94" s="102">
        <v>0</v>
      </c>
      <c r="H94" s="102">
        <v>0</v>
      </c>
      <c r="I94" s="102">
        <v>0</v>
      </c>
      <c r="J94" s="61" t="e">
        <f t="shared" si="23"/>
        <v>#DIV/0!</v>
      </c>
      <c r="K94" s="61" t="e">
        <f t="shared" si="24"/>
        <v>#DIV/0!</v>
      </c>
      <c r="L94" s="103" t="e">
        <f t="shared" si="25"/>
        <v>#DIV/0!</v>
      </c>
      <c r="M94" s="103" t="e">
        <f t="shared" si="26"/>
        <v>#DIV/0!</v>
      </c>
      <c r="N94" s="103" t="e">
        <f t="shared" si="27"/>
        <v>#DIV/0!</v>
      </c>
      <c r="O94" s="103" t="e">
        <f t="shared" si="28"/>
        <v>#DIV/0!</v>
      </c>
      <c r="P94" s="104" t="e">
        <f t="shared" si="21"/>
        <v>#DIV/0!</v>
      </c>
      <c r="Q94" s="104" t="e">
        <f t="shared" si="22"/>
        <v>#DIV/0!</v>
      </c>
      <c r="R94" s="105">
        <v>0</v>
      </c>
      <c r="S94" s="60"/>
    </row>
    <row r="95" spans="1:19">
      <c r="A95" s="60" t="s">
        <v>91</v>
      </c>
      <c r="B95" s="106" t="s">
        <v>202</v>
      </c>
      <c r="C95" s="102"/>
      <c r="D95" s="102">
        <v>0</v>
      </c>
      <c r="E95" s="102">
        <v>0</v>
      </c>
      <c r="F95" s="102">
        <v>0</v>
      </c>
      <c r="G95" s="102">
        <v>0</v>
      </c>
      <c r="H95" s="102">
        <v>0</v>
      </c>
      <c r="I95" s="102">
        <v>0</v>
      </c>
      <c r="J95" s="61" t="e">
        <f t="shared" si="23"/>
        <v>#DIV/0!</v>
      </c>
      <c r="K95" s="61" t="e">
        <f t="shared" si="24"/>
        <v>#DIV/0!</v>
      </c>
      <c r="L95" s="103" t="e">
        <f t="shared" si="25"/>
        <v>#DIV/0!</v>
      </c>
      <c r="M95" s="103" t="e">
        <f t="shared" si="26"/>
        <v>#DIV/0!</v>
      </c>
      <c r="N95" s="103" t="e">
        <f t="shared" si="27"/>
        <v>#DIV/0!</v>
      </c>
      <c r="O95" s="103" t="e">
        <f t="shared" si="28"/>
        <v>#DIV/0!</v>
      </c>
      <c r="P95" s="104" t="e">
        <f t="shared" si="21"/>
        <v>#DIV/0!</v>
      </c>
      <c r="Q95" s="104" t="e">
        <f t="shared" si="22"/>
        <v>#DIV/0!</v>
      </c>
      <c r="R95" s="105">
        <v>0</v>
      </c>
      <c r="S95" s="60"/>
    </row>
    <row r="96" spans="1:19">
      <c r="A96" s="60" t="s">
        <v>91</v>
      </c>
      <c r="B96" s="106" t="s">
        <v>202</v>
      </c>
      <c r="C96" s="102"/>
      <c r="D96" s="102">
        <v>0</v>
      </c>
      <c r="E96" s="102">
        <v>0</v>
      </c>
      <c r="F96" s="102">
        <v>0</v>
      </c>
      <c r="G96" s="102">
        <v>0</v>
      </c>
      <c r="H96" s="102">
        <v>0</v>
      </c>
      <c r="I96" s="102">
        <v>0</v>
      </c>
      <c r="J96" s="61" t="e">
        <f t="shared" si="23"/>
        <v>#DIV/0!</v>
      </c>
      <c r="K96" s="61" t="e">
        <f t="shared" si="24"/>
        <v>#DIV/0!</v>
      </c>
      <c r="L96" s="103" t="e">
        <f t="shared" si="25"/>
        <v>#DIV/0!</v>
      </c>
      <c r="M96" s="103" t="e">
        <f t="shared" si="26"/>
        <v>#DIV/0!</v>
      </c>
      <c r="N96" s="103" t="e">
        <f t="shared" si="27"/>
        <v>#DIV/0!</v>
      </c>
      <c r="O96" s="103" t="e">
        <f t="shared" si="28"/>
        <v>#DIV/0!</v>
      </c>
      <c r="P96" s="104" t="e">
        <f t="shared" si="21"/>
        <v>#DIV/0!</v>
      </c>
      <c r="Q96" s="104" t="e">
        <f t="shared" si="22"/>
        <v>#DIV/0!</v>
      </c>
      <c r="R96" s="105">
        <v>0</v>
      </c>
      <c r="S96" s="60"/>
    </row>
    <row r="97" spans="1:19">
      <c r="A97" s="60" t="s">
        <v>91</v>
      </c>
      <c r="B97" s="106" t="s">
        <v>192</v>
      </c>
      <c r="C97" s="102">
        <v>49275.53215971082</v>
      </c>
      <c r="D97" s="102">
        <v>0</v>
      </c>
      <c r="E97" s="102">
        <v>0</v>
      </c>
      <c r="F97" s="102">
        <v>0</v>
      </c>
      <c r="G97" s="102">
        <v>0</v>
      </c>
      <c r="H97" s="102">
        <v>0</v>
      </c>
      <c r="I97" s="102">
        <v>2</v>
      </c>
      <c r="J97" s="61">
        <f t="shared" si="23"/>
        <v>0</v>
      </c>
      <c r="K97" s="61">
        <f t="shared" si="24"/>
        <v>0.40588095396263646</v>
      </c>
      <c r="L97" s="103" t="e">
        <f t="shared" si="25"/>
        <v>#DIV/0!</v>
      </c>
      <c r="M97" s="103" t="e">
        <f t="shared" si="26"/>
        <v>#DIV/0!</v>
      </c>
      <c r="N97" s="103" t="e">
        <f t="shared" si="27"/>
        <v>#DIV/0!</v>
      </c>
      <c r="O97" s="103" t="e">
        <f t="shared" si="28"/>
        <v>#DIV/0!</v>
      </c>
      <c r="P97" s="104" t="e">
        <f t="shared" si="21"/>
        <v>#DIV/0!</v>
      </c>
      <c r="Q97" s="104">
        <f t="shared" si="22"/>
        <v>0</v>
      </c>
      <c r="R97" s="105">
        <v>1</v>
      </c>
      <c r="S97" s="60"/>
    </row>
    <row r="98" spans="1:19">
      <c r="A98" s="60" t="s">
        <v>91</v>
      </c>
      <c r="B98" s="106" t="s">
        <v>189</v>
      </c>
      <c r="C98" s="102">
        <v>111562.21496672266</v>
      </c>
      <c r="D98" s="102">
        <v>0</v>
      </c>
      <c r="E98" s="102">
        <v>0</v>
      </c>
      <c r="F98" s="102">
        <v>0</v>
      </c>
      <c r="G98" s="102">
        <v>0</v>
      </c>
      <c r="H98" s="102">
        <v>0</v>
      </c>
      <c r="I98" s="102">
        <v>3</v>
      </c>
      <c r="J98" s="61">
        <f t="shared" si="23"/>
        <v>0</v>
      </c>
      <c r="K98" s="61">
        <f t="shared" si="24"/>
        <v>0.26890825006431213</v>
      </c>
      <c r="L98" s="103" t="e">
        <f t="shared" si="25"/>
        <v>#DIV/0!</v>
      </c>
      <c r="M98" s="103" t="e">
        <f t="shared" si="26"/>
        <v>#DIV/0!</v>
      </c>
      <c r="N98" s="103" t="e">
        <f t="shared" si="27"/>
        <v>#DIV/0!</v>
      </c>
      <c r="O98" s="103" t="e">
        <f t="shared" si="28"/>
        <v>#DIV/0!</v>
      </c>
      <c r="P98" s="104" t="e">
        <f t="shared" si="21"/>
        <v>#DIV/0!</v>
      </c>
      <c r="Q98" s="104">
        <f t="shared" si="22"/>
        <v>0</v>
      </c>
      <c r="R98" s="105">
        <v>0</v>
      </c>
      <c r="S98" s="60"/>
    </row>
    <row r="99" spans="1:19">
      <c r="A99" s="60" t="s">
        <v>91</v>
      </c>
      <c r="B99" s="106" t="s">
        <v>184</v>
      </c>
      <c r="C99" s="102">
        <v>24620.364223267861</v>
      </c>
      <c r="D99" s="102">
        <v>0</v>
      </c>
      <c r="E99" s="102">
        <v>0</v>
      </c>
      <c r="F99" s="102">
        <v>0</v>
      </c>
      <c r="G99" s="102">
        <v>0</v>
      </c>
      <c r="H99" s="102">
        <v>0</v>
      </c>
      <c r="I99" s="102">
        <v>7</v>
      </c>
      <c r="J99" s="61">
        <f t="shared" si="23"/>
        <v>0</v>
      </c>
      <c r="K99" s="61">
        <f t="shared" si="24"/>
        <v>2.8431748354821411</v>
      </c>
      <c r="L99" s="103" t="e">
        <f t="shared" si="25"/>
        <v>#DIV/0!</v>
      </c>
      <c r="M99" s="103" t="e">
        <f t="shared" si="26"/>
        <v>#DIV/0!</v>
      </c>
      <c r="N99" s="103" t="e">
        <f t="shared" si="27"/>
        <v>#DIV/0!</v>
      </c>
      <c r="O99" s="103" t="e">
        <f t="shared" si="28"/>
        <v>#DIV/0!</v>
      </c>
      <c r="P99" s="104" t="e">
        <f t="shared" si="21"/>
        <v>#DIV/0!</v>
      </c>
      <c r="Q99" s="104">
        <f t="shared" si="22"/>
        <v>0</v>
      </c>
      <c r="R99" s="105">
        <v>2</v>
      </c>
      <c r="S99" s="60"/>
    </row>
    <row r="100" spans="1:19">
      <c r="A100" s="60" t="s">
        <v>91</v>
      </c>
      <c r="B100" s="106" t="s">
        <v>197</v>
      </c>
      <c r="C100" s="102">
        <v>171511.6109108197</v>
      </c>
      <c r="D100" s="102">
        <v>0</v>
      </c>
      <c r="E100" s="102">
        <v>0</v>
      </c>
      <c r="F100" s="102">
        <v>0</v>
      </c>
      <c r="G100" s="102">
        <v>0</v>
      </c>
      <c r="H100" s="102">
        <v>0</v>
      </c>
      <c r="I100" s="102">
        <v>1</v>
      </c>
      <c r="J100" s="61">
        <f t="shared" si="23"/>
        <v>0</v>
      </c>
      <c r="K100" s="61">
        <f t="shared" si="24"/>
        <v>5.8305090523577824E-2</v>
      </c>
      <c r="L100" s="103" t="e">
        <f t="shared" si="25"/>
        <v>#DIV/0!</v>
      </c>
      <c r="M100" s="103" t="e">
        <f t="shared" si="26"/>
        <v>#DIV/0!</v>
      </c>
      <c r="N100" s="103" t="e">
        <f t="shared" si="27"/>
        <v>#DIV/0!</v>
      </c>
      <c r="O100" s="103" t="e">
        <f t="shared" si="28"/>
        <v>#DIV/0!</v>
      </c>
      <c r="P100" s="104" t="e">
        <f t="shared" si="21"/>
        <v>#DIV/0!</v>
      </c>
      <c r="Q100" s="104">
        <f t="shared" si="22"/>
        <v>0</v>
      </c>
      <c r="R100" s="105">
        <v>0</v>
      </c>
      <c r="S100" s="60"/>
    </row>
    <row r="101" spans="1:19">
      <c r="A101" s="60" t="s">
        <v>91</v>
      </c>
      <c r="B101" s="106" t="s">
        <v>185</v>
      </c>
      <c r="C101" s="102">
        <v>16637.262513730991</v>
      </c>
      <c r="D101" s="102">
        <v>0</v>
      </c>
      <c r="E101" s="102">
        <v>0</v>
      </c>
      <c r="F101" s="102">
        <v>0</v>
      </c>
      <c r="G101" s="102">
        <v>0</v>
      </c>
      <c r="H101" s="102">
        <v>0</v>
      </c>
      <c r="I101" s="102">
        <v>19</v>
      </c>
      <c r="J101" s="61">
        <f t="shared" si="23"/>
        <v>0</v>
      </c>
      <c r="K101" s="61">
        <f t="shared" si="24"/>
        <v>11.420147986676897</v>
      </c>
      <c r="L101" s="103" t="e">
        <f t="shared" si="25"/>
        <v>#DIV/0!</v>
      </c>
      <c r="M101" s="103" t="e">
        <f t="shared" si="26"/>
        <v>#DIV/0!</v>
      </c>
      <c r="N101" s="103" t="e">
        <f t="shared" si="27"/>
        <v>#DIV/0!</v>
      </c>
      <c r="O101" s="103" t="e">
        <f t="shared" si="28"/>
        <v>#DIV/0!</v>
      </c>
      <c r="P101" s="104" t="e">
        <f t="shared" ref="P101:P132" si="29">I101/D101</f>
        <v>#DIV/0!</v>
      </c>
      <c r="Q101" s="104">
        <f t="shared" si="22"/>
        <v>0</v>
      </c>
      <c r="R101" s="105">
        <v>2</v>
      </c>
      <c r="S101" s="60"/>
    </row>
    <row r="102" spans="1:19">
      <c r="A102" s="60" t="s">
        <v>91</v>
      </c>
      <c r="B102" s="106" t="s">
        <v>201</v>
      </c>
      <c r="C102" s="102">
        <v>22621.325947773479</v>
      </c>
      <c r="D102" s="102">
        <v>0</v>
      </c>
      <c r="E102" s="102">
        <v>0</v>
      </c>
      <c r="F102" s="102">
        <v>0</v>
      </c>
      <c r="G102" s="102">
        <v>0</v>
      </c>
      <c r="H102" s="102">
        <v>0</v>
      </c>
      <c r="I102" s="102">
        <v>0</v>
      </c>
      <c r="J102" s="61">
        <f t="shared" si="23"/>
        <v>0</v>
      </c>
      <c r="K102" s="61">
        <f t="shared" si="24"/>
        <v>0</v>
      </c>
      <c r="L102" s="103" t="e">
        <f t="shared" si="25"/>
        <v>#DIV/0!</v>
      </c>
      <c r="M102" s="103" t="e">
        <f t="shared" si="26"/>
        <v>#DIV/0!</v>
      </c>
      <c r="N102" s="103" t="e">
        <f t="shared" si="27"/>
        <v>#DIV/0!</v>
      </c>
      <c r="O102" s="103" t="e">
        <f t="shared" si="28"/>
        <v>#DIV/0!</v>
      </c>
      <c r="P102" s="104" t="e">
        <f t="shared" si="29"/>
        <v>#DIV/0!</v>
      </c>
      <c r="Q102" s="104">
        <f t="shared" si="22"/>
        <v>0</v>
      </c>
      <c r="R102" s="105">
        <v>0</v>
      </c>
      <c r="S102" s="60"/>
    </row>
    <row r="103" spans="1:19">
      <c r="A103" s="60" t="s">
        <v>91</v>
      </c>
      <c r="B103" s="106" t="s">
        <v>187</v>
      </c>
      <c r="C103" s="102">
        <v>124567.92753384009</v>
      </c>
      <c r="D103" s="102">
        <v>0</v>
      </c>
      <c r="E103" s="102">
        <v>0</v>
      </c>
      <c r="F103" s="102">
        <v>0</v>
      </c>
      <c r="G103" s="102">
        <v>0</v>
      </c>
      <c r="H103" s="102">
        <v>0</v>
      </c>
      <c r="I103" s="102">
        <v>2</v>
      </c>
      <c r="J103" s="61">
        <f t="shared" si="23"/>
        <v>0</v>
      </c>
      <c r="K103" s="61">
        <f t="shared" si="24"/>
        <v>0.16055497105839545</v>
      </c>
      <c r="L103" s="103" t="e">
        <f t="shared" si="25"/>
        <v>#DIV/0!</v>
      </c>
      <c r="M103" s="103" t="e">
        <f t="shared" si="26"/>
        <v>#DIV/0!</v>
      </c>
      <c r="N103" s="103" t="e">
        <f t="shared" si="27"/>
        <v>#DIV/0!</v>
      </c>
      <c r="O103" s="103" t="e">
        <f t="shared" si="28"/>
        <v>#DIV/0!</v>
      </c>
      <c r="P103" s="104" t="e">
        <f t="shared" si="29"/>
        <v>#DIV/0!</v>
      </c>
      <c r="Q103" s="104">
        <f t="shared" si="22"/>
        <v>0</v>
      </c>
      <c r="R103" s="105">
        <v>0</v>
      </c>
      <c r="S103" s="60"/>
    </row>
    <row r="104" spans="1:19">
      <c r="A104" s="60" t="s">
        <v>91</v>
      </c>
      <c r="B104" s="106" t="s">
        <v>198</v>
      </c>
      <c r="C104" s="102">
        <v>351279.31515639339</v>
      </c>
      <c r="D104" s="102">
        <v>0</v>
      </c>
      <c r="E104" s="102">
        <v>0</v>
      </c>
      <c r="F104" s="102">
        <v>0</v>
      </c>
      <c r="G104" s="102">
        <v>0</v>
      </c>
      <c r="H104" s="102">
        <v>0</v>
      </c>
      <c r="I104" s="102">
        <v>9</v>
      </c>
      <c r="J104" s="61">
        <f t="shared" si="23"/>
        <v>0</v>
      </c>
      <c r="K104" s="61">
        <f t="shared" si="24"/>
        <v>0.25620637514603162</v>
      </c>
      <c r="L104" s="103" t="e">
        <f t="shared" si="25"/>
        <v>#DIV/0!</v>
      </c>
      <c r="M104" s="103" t="e">
        <f t="shared" si="26"/>
        <v>#DIV/0!</v>
      </c>
      <c r="N104" s="103" t="e">
        <f t="shared" si="27"/>
        <v>#DIV/0!</v>
      </c>
      <c r="O104" s="103" t="e">
        <f t="shared" si="28"/>
        <v>#DIV/0!</v>
      </c>
      <c r="P104" s="104" t="e">
        <f t="shared" si="29"/>
        <v>#DIV/0!</v>
      </c>
      <c r="Q104" s="104">
        <f t="shared" si="22"/>
        <v>0</v>
      </c>
      <c r="R104" s="105">
        <v>0</v>
      </c>
      <c r="S104" s="60"/>
    </row>
    <row r="105" spans="1:19">
      <c r="A105" s="60" t="s">
        <v>91</v>
      </c>
      <c r="B105" s="106" t="s">
        <v>199</v>
      </c>
      <c r="C105" s="102">
        <v>9654.7675579780371</v>
      </c>
      <c r="D105" s="102">
        <v>0</v>
      </c>
      <c r="E105" s="102">
        <v>0</v>
      </c>
      <c r="F105" s="102">
        <v>0</v>
      </c>
      <c r="G105" s="102">
        <v>0</v>
      </c>
      <c r="H105" s="102">
        <v>0</v>
      </c>
      <c r="I105" s="102">
        <v>4</v>
      </c>
      <c r="J105" s="61">
        <f t="shared" si="23"/>
        <v>0</v>
      </c>
      <c r="K105" s="61">
        <f t="shared" si="24"/>
        <v>4.1430308663357458</v>
      </c>
      <c r="L105" s="103" t="e">
        <f t="shared" si="25"/>
        <v>#DIV/0!</v>
      </c>
      <c r="M105" s="103" t="e">
        <f t="shared" si="26"/>
        <v>#DIV/0!</v>
      </c>
      <c r="N105" s="103" t="e">
        <f t="shared" si="27"/>
        <v>#DIV/0!</v>
      </c>
      <c r="O105" s="103" t="e">
        <f t="shared" si="28"/>
        <v>#DIV/0!</v>
      </c>
      <c r="P105" s="104" t="e">
        <f t="shared" si="29"/>
        <v>#DIV/0!</v>
      </c>
      <c r="Q105" s="104">
        <f t="shared" si="22"/>
        <v>0</v>
      </c>
      <c r="R105" s="105">
        <v>2</v>
      </c>
      <c r="S105" s="60"/>
    </row>
    <row r="106" spans="1:19">
      <c r="A106" s="60" t="s">
        <v>91</v>
      </c>
      <c r="B106" s="106" t="s">
        <v>186</v>
      </c>
      <c r="C106" s="102">
        <v>15075.445884998711</v>
      </c>
      <c r="D106" s="102">
        <v>0</v>
      </c>
      <c r="E106" s="102">
        <v>0</v>
      </c>
      <c r="F106" s="102">
        <v>0</v>
      </c>
      <c r="G106" s="102">
        <v>0</v>
      </c>
      <c r="H106" s="102">
        <v>0</v>
      </c>
      <c r="I106" s="102">
        <v>3</v>
      </c>
      <c r="J106" s="61">
        <f t="shared" si="23"/>
        <v>0</v>
      </c>
      <c r="K106" s="61">
        <f t="shared" si="24"/>
        <v>1.9899908917355755</v>
      </c>
      <c r="L106" s="103" t="e">
        <f t="shared" si="25"/>
        <v>#DIV/0!</v>
      </c>
      <c r="M106" s="103" t="e">
        <f t="shared" si="26"/>
        <v>#DIV/0!</v>
      </c>
      <c r="N106" s="103" t="e">
        <f t="shared" si="27"/>
        <v>#DIV/0!</v>
      </c>
      <c r="O106" s="103" t="e">
        <f t="shared" si="28"/>
        <v>#DIV/0!</v>
      </c>
      <c r="P106" s="104" t="e">
        <f t="shared" si="29"/>
        <v>#DIV/0!</v>
      </c>
      <c r="Q106" s="104">
        <f t="shared" si="22"/>
        <v>0</v>
      </c>
      <c r="R106" s="105">
        <v>2</v>
      </c>
      <c r="S106" s="60"/>
    </row>
    <row r="107" spans="1:19">
      <c r="A107" s="60" t="s">
        <v>90</v>
      </c>
      <c r="B107" s="106" t="s">
        <v>208</v>
      </c>
      <c r="C107" s="102">
        <v>78308.354643958388</v>
      </c>
      <c r="D107" s="102">
        <v>0</v>
      </c>
      <c r="E107" s="102">
        <v>0</v>
      </c>
      <c r="F107" s="102">
        <v>0</v>
      </c>
      <c r="G107" s="102">
        <v>0</v>
      </c>
      <c r="H107" s="102">
        <v>0</v>
      </c>
      <c r="I107" s="102">
        <v>0</v>
      </c>
      <c r="J107" s="61">
        <f t="shared" si="23"/>
        <v>0</v>
      </c>
      <c r="K107" s="61">
        <f t="shared" si="24"/>
        <v>0</v>
      </c>
      <c r="L107" s="103" t="e">
        <f t="shared" si="25"/>
        <v>#DIV/0!</v>
      </c>
      <c r="M107" s="103" t="e">
        <f t="shared" si="26"/>
        <v>#DIV/0!</v>
      </c>
      <c r="N107" s="103" t="e">
        <f t="shared" si="27"/>
        <v>#DIV/0!</v>
      </c>
      <c r="O107" s="103" t="e">
        <f t="shared" si="28"/>
        <v>#DIV/0!</v>
      </c>
      <c r="P107" s="104" t="e">
        <f t="shared" si="29"/>
        <v>#DIV/0!</v>
      </c>
      <c r="Q107" s="104">
        <f t="shared" si="22"/>
        <v>0</v>
      </c>
      <c r="R107" s="105">
        <v>0</v>
      </c>
      <c r="S107" s="60"/>
    </row>
    <row r="108" spans="1:19">
      <c r="A108" s="60" t="s">
        <v>90</v>
      </c>
      <c r="B108" s="106" t="s">
        <v>203</v>
      </c>
      <c r="C108" s="102">
        <v>57676.278427348792</v>
      </c>
      <c r="D108" s="102">
        <v>8</v>
      </c>
      <c r="E108" s="102">
        <v>2</v>
      </c>
      <c r="F108" s="102">
        <v>1</v>
      </c>
      <c r="G108" s="102">
        <v>0</v>
      </c>
      <c r="H108" s="102">
        <v>1</v>
      </c>
      <c r="I108" s="102">
        <v>8</v>
      </c>
      <c r="J108" s="61">
        <f t="shared" si="23"/>
        <v>13.870520460291315</v>
      </c>
      <c r="K108" s="61">
        <f t="shared" si="24"/>
        <v>1.3870520460291316</v>
      </c>
      <c r="L108" s="103">
        <f t="shared" si="25"/>
        <v>0.25</v>
      </c>
      <c r="M108" s="103">
        <f t="shared" si="26"/>
        <v>0.125</v>
      </c>
      <c r="N108" s="103">
        <f t="shared" si="27"/>
        <v>0</v>
      </c>
      <c r="O108" s="103">
        <f t="shared" si="28"/>
        <v>0.125</v>
      </c>
      <c r="P108" s="104">
        <f t="shared" si="29"/>
        <v>1</v>
      </c>
      <c r="Q108" s="104">
        <f t="shared" si="22"/>
        <v>1.7338150575364144</v>
      </c>
      <c r="R108" s="105">
        <v>11</v>
      </c>
      <c r="S108" s="60"/>
    </row>
    <row r="109" spans="1:19">
      <c r="A109" s="60" t="s">
        <v>90</v>
      </c>
      <c r="B109" s="106" t="s">
        <v>213</v>
      </c>
      <c r="C109" s="102">
        <v>266629.07140231109</v>
      </c>
      <c r="D109" s="102">
        <v>0</v>
      </c>
      <c r="E109" s="102">
        <v>0</v>
      </c>
      <c r="F109" s="102">
        <v>0</v>
      </c>
      <c r="G109" s="102">
        <v>0</v>
      </c>
      <c r="H109" s="102">
        <v>0</v>
      </c>
      <c r="I109" s="102">
        <v>4</v>
      </c>
      <c r="J109" s="61">
        <f t="shared" si="23"/>
        <v>0</v>
      </c>
      <c r="K109" s="61">
        <f t="shared" si="24"/>
        <v>0.15002115031801927</v>
      </c>
      <c r="L109" s="103" t="e">
        <f t="shared" si="25"/>
        <v>#DIV/0!</v>
      </c>
      <c r="M109" s="103" t="e">
        <f t="shared" si="26"/>
        <v>#DIV/0!</v>
      </c>
      <c r="N109" s="103" t="e">
        <f t="shared" si="27"/>
        <v>#DIV/0!</v>
      </c>
      <c r="O109" s="103" t="e">
        <f t="shared" si="28"/>
        <v>#DIV/0!</v>
      </c>
      <c r="P109" s="104" t="e">
        <f t="shared" si="29"/>
        <v>#DIV/0!</v>
      </c>
      <c r="Q109" s="104">
        <f t="shared" si="22"/>
        <v>0</v>
      </c>
      <c r="R109" s="105">
        <v>0</v>
      </c>
      <c r="S109" s="60"/>
    </row>
    <row r="110" spans="1:19">
      <c r="A110" s="60" t="s">
        <v>90</v>
      </c>
      <c r="B110" s="106" t="s">
        <v>216</v>
      </c>
      <c r="C110" s="102">
        <v>266629.07140231109</v>
      </c>
      <c r="D110" s="102">
        <v>0</v>
      </c>
      <c r="E110" s="102">
        <v>0</v>
      </c>
      <c r="F110" s="102">
        <v>0</v>
      </c>
      <c r="G110" s="102">
        <v>0</v>
      </c>
      <c r="H110" s="102">
        <v>0</v>
      </c>
      <c r="I110" s="102">
        <v>4</v>
      </c>
      <c r="J110" s="61">
        <f t="shared" si="23"/>
        <v>0</v>
      </c>
      <c r="K110" s="61">
        <f t="shared" si="24"/>
        <v>0.15002115031801927</v>
      </c>
      <c r="L110" s="103" t="e">
        <f t="shared" si="25"/>
        <v>#DIV/0!</v>
      </c>
      <c r="M110" s="103" t="e">
        <f t="shared" si="26"/>
        <v>#DIV/0!</v>
      </c>
      <c r="N110" s="103" t="e">
        <f t="shared" si="27"/>
        <v>#DIV/0!</v>
      </c>
      <c r="O110" s="103" t="e">
        <f t="shared" si="28"/>
        <v>#DIV/0!</v>
      </c>
      <c r="P110" s="104" t="e">
        <f t="shared" si="29"/>
        <v>#DIV/0!</v>
      </c>
      <c r="Q110" s="104">
        <f t="shared" si="22"/>
        <v>0</v>
      </c>
      <c r="R110" s="105">
        <v>0</v>
      </c>
      <c r="S110" s="60"/>
    </row>
    <row r="111" spans="1:19">
      <c r="A111" s="60" t="s">
        <v>90</v>
      </c>
      <c r="B111" s="106" t="s">
        <v>214</v>
      </c>
      <c r="C111" s="102">
        <v>156915.80369801525</v>
      </c>
      <c r="D111" s="102">
        <v>3</v>
      </c>
      <c r="E111" s="102">
        <v>2</v>
      </c>
      <c r="F111" s="102">
        <v>0</v>
      </c>
      <c r="G111" s="102">
        <v>0</v>
      </c>
      <c r="H111" s="102">
        <v>1</v>
      </c>
      <c r="I111" s="102">
        <v>7</v>
      </c>
      <c r="J111" s="61">
        <f t="shared" ref="J111:J146" si="30">D111/C111*100000</f>
        <v>1.9118533183397544</v>
      </c>
      <c r="K111" s="61">
        <f t="shared" ref="K111:K146" si="31">I111/C111*10000</f>
        <v>0.4460991076126094</v>
      </c>
      <c r="L111" s="103">
        <f t="shared" ref="L111:L146" si="32">E111/D111</f>
        <v>0.66666666666666663</v>
      </c>
      <c r="M111" s="103">
        <f t="shared" ref="M111:M146" si="33">F111/D111</f>
        <v>0</v>
      </c>
      <c r="N111" s="103">
        <f t="shared" ref="N111:N146" si="34">G111/D111</f>
        <v>0</v>
      </c>
      <c r="O111" s="103">
        <f t="shared" ref="O111:O146" si="35">H111/D111</f>
        <v>0.33333333333333331</v>
      </c>
      <c r="P111" s="104">
        <f t="shared" si="29"/>
        <v>2.3333333333333335</v>
      </c>
      <c r="Q111" s="104">
        <f t="shared" si="22"/>
        <v>0.63728443944658486</v>
      </c>
      <c r="R111" s="105">
        <v>8</v>
      </c>
      <c r="S111" s="60"/>
    </row>
    <row r="112" spans="1:19">
      <c r="A112" s="60" t="s">
        <v>90</v>
      </c>
      <c r="B112" s="106" t="s">
        <v>217</v>
      </c>
      <c r="C112" s="102">
        <v>0</v>
      </c>
      <c r="D112" s="102">
        <v>0</v>
      </c>
      <c r="E112" s="102">
        <v>0</v>
      </c>
      <c r="F112" s="102">
        <v>0</v>
      </c>
      <c r="G112" s="102">
        <v>0</v>
      </c>
      <c r="H112" s="102">
        <v>0</v>
      </c>
      <c r="I112" s="102">
        <v>0</v>
      </c>
      <c r="J112" s="61" t="e">
        <f t="shared" si="30"/>
        <v>#DIV/0!</v>
      </c>
      <c r="K112" s="61" t="e">
        <f t="shared" si="31"/>
        <v>#DIV/0!</v>
      </c>
      <c r="L112" s="103" t="e">
        <f t="shared" si="32"/>
        <v>#DIV/0!</v>
      </c>
      <c r="M112" s="103" t="e">
        <f t="shared" si="33"/>
        <v>#DIV/0!</v>
      </c>
      <c r="N112" s="103" t="e">
        <f t="shared" si="34"/>
        <v>#DIV/0!</v>
      </c>
      <c r="O112" s="103" t="e">
        <f t="shared" si="35"/>
        <v>#DIV/0!</v>
      </c>
      <c r="P112" s="104" t="e">
        <f t="shared" si="29"/>
        <v>#DIV/0!</v>
      </c>
      <c r="Q112" s="104" t="e">
        <f t="shared" si="22"/>
        <v>#DIV/0!</v>
      </c>
      <c r="R112" s="105">
        <v>0</v>
      </c>
      <c r="S112" s="60"/>
    </row>
    <row r="113" spans="1:19">
      <c r="A113" s="60" t="s">
        <v>90</v>
      </c>
      <c r="B113" s="106" t="s">
        <v>204</v>
      </c>
      <c r="C113" s="102">
        <v>194792.03217684649</v>
      </c>
      <c r="D113" s="102">
        <v>29</v>
      </c>
      <c r="E113" s="102">
        <v>22</v>
      </c>
      <c r="F113" s="102">
        <v>1</v>
      </c>
      <c r="G113" s="102">
        <v>0</v>
      </c>
      <c r="H113" s="102">
        <v>2</v>
      </c>
      <c r="I113" s="102">
        <v>28</v>
      </c>
      <c r="J113" s="61">
        <f t="shared" si="30"/>
        <v>14.887672599293831</v>
      </c>
      <c r="K113" s="61">
        <f t="shared" si="31"/>
        <v>1.4374304578628527</v>
      </c>
      <c r="L113" s="103">
        <f t="shared" si="32"/>
        <v>0.75862068965517238</v>
      </c>
      <c r="M113" s="103">
        <f t="shared" si="33"/>
        <v>3.4482758620689655E-2</v>
      </c>
      <c r="N113" s="103">
        <f t="shared" si="34"/>
        <v>0</v>
      </c>
      <c r="O113" s="103">
        <f t="shared" si="35"/>
        <v>6.8965517241379309E-2</v>
      </c>
      <c r="P113" s="104">
        <f t="shared" si="29"/>
        <v>0.96551724137931039</v>
      </c>
      <c r="Q113" s="104">
        <f t="shared" si="22"/>
        <v>1.026736041330609</v>
      </c>
      <c r="R113" s="105">
        <v>8</v>
      </c>
      <c r="S113" s="60"/>
    </row>
    <row r="114" spans="1:19">
      <c r="A114" s="60" t="s">
        <v>90</v>
      </c>
      <c r="B114" s="106" t="s">
        <v>206</v>
      </c>
      <c r="C114" s="102">
        <v>87009.28293773155</v>
      </c>
      <c r="D114" s="102">
        <v>0</v>
      </c>
      <c r="E114" s="102">
        <v>0</v>
      </c>
      <c r="F114" s="102">
        <v>0</v>
      </c>
      <c r="G114" s="102">
        <v>0</v>
      </c>
      <c r="H114" s="102">
        <v>0</v>
      </c>
      <c r="I114" s="102">
        <v>5</v>
      </c>
      <c r="J114" s="61">
        <f t="shared" si="30"/>
        <v>0</v>
      </c>
      <c r="K114" s="61">
        <f t="shared" si="31"/>
        <v>0.57465132813222519</v>
      </c>
      <c r="L114" s="103" t="e">
        <f t="shared" si="32"/>
        <v>#DIV/0!</v>
      </c>
      <c r="M114" s="103" t="e">
        <f t="shared" si="33"/>
        <v>#DIV/0!</v>
      </c>
      <c r="N114" s="103" t="e">
        <f t="shared" si="34"/>
        <v>#DIV/0!</v>
      </c>
      <c r="O114" s="103" t="e">
        <f t="shared" si="35"/>
        <v>#DIV/0!</v>
      </c>
      <c r="P114" s="104" t="e">
        <f t="shared" si="29"/>
        <v>#DIV/0!</v>
      </c>
      <c r="Q114" s="104">
        <f t="shared" si="22"/>
        <v>0</v>
      </c>
      <c r="R114" s="105">
        <v>1</v>
      </c>
      <c r="S114" s="60"/>
    </row>
    <row r="115" spans="1:19">
      <c r="A115" s="60" t="s">
        <v>90</v>
      </c>
      <c r="B115" s="106" t="s">
        <v>205</v>
      </c>
      <c r="C115" s="102">
        <v>83142.807927186092</v>
      </c>
      <c r="D115" s="102">
        <v>2</v>
      </c>
      <c r="E115" s="102">
        <v>2</v>
      </c>
      <c r="F115" s="102">
        <v>0</v>
      </c>
      <c r="G115" s="102">
        <v>0</v>
      </c>
      <c r="H115" s="102">
        <v>0</v>
      </c>
      <c r="I115" s="102">
        <v>8</v>
      </c>
      <c r="J115" s="61">
        <f t="shared" si="30"/>
        <v>2.405499705700989</v>
      </c>
      <c r="K115" s="61">
        <f t="shared" si="31"/>
        <v>0.96219988228039555</v>
      </c>
      <c r="L115" s="103">
        <f t="shared" si="32"/>
        <v>1</v>
      </c>
      <c r="M115" s="103">
        <f t="shared" si="33"/>
        <v>0</v>
      </c>
      <c r="N115" s="103">
        <f t="shared" si="34"/>
        <v>0</v>
      </c>
      <c r="O115" s="103">
        <f t="shared" si="35"/>
        <v>0</v>
      </c>
      <c r="P115" s="104">
        <f t="shared" si="29"/>
        <v>4</v>
      </c>
      <c r="Q115" s="104">
        <f t="shared" si="22"/>
        <v>0</v>
      </c>
      <c r="R115" s="105">
        <v>4</v>
      </c>
      <c r="S115" s="60"/>
    </row>
    <row r="116" spans="1:19">
      <c r="A116" s="60" t="s">
        <v>90</v>
      </c>
      <c r="B116" s="106" t="s">
        <v>207</v>
      </c>
      <c r="C116" s="102">
        <v>0</v>
      </c>
      <c r="D116" s="102">
        <v>0</v>
      </c>
      <c r="E116" s="102">
        <v>0</v>
      </c>
      <c r="F116" s="102">
        <v>0</v>
      </c>
      <c r="G116" s="102">
        <v>0</v>
      </c>
      <c r="H116" s="102">
        <v>0</v>
      </c>
      <c r="I116" s="102">
        <v>0</v>
      </c>
      <c r="J116" s="61" t="e">
        <f t="shared" si="30"/>
        <v>#DIV/0!</v>
      </c>
      <c r="K116" s="61" t="e">
        <f t="shared" si="31"/>
        <v>#DIV/0!</v>
      </c>
      <c r="L116" s="103" t="e">
        <f t="shared" si="32"/>
        <v>#DIV/0!</v>
      </c>
      <c r="M116" s="103" t="e">
        <f t="shared" si="33"/>
        <v>#DIV/0!</v>
      </c>
      <c r="N116" s="103" t="e">
        <f t="shared" si="34"/>
        <v>#DIV/0!</v>
      </c>
      <c r="O116" s="103" t="e">
        <f t="shared" si="35"/>
        <v>#DIV/0!</v>
      </c>
      <c r="P116" s="104" t="e">
        <f t="shared" si="29"/>
        <v>#DIV/0!</v>
      </c>
      <c r="Q116" s="104" t="e">
        <f t="shared" si="22"/>
        <v>#DIV/0!</v>
      </c>
      <c r="R116" s="105">
        <v>0</v>
      </c>
      <c r="S116" s="60"/>
    </row>
    <row r="117" spans="1:19">
      <c r="A117" s="60" t="s">
        <v>90</v>
      </c>
      <c r="B117" s="106" t="s">
        <v>209</v>
      </c>
      <c r="C117" s="102">
        <v>98510.822526062926</v>
      </c>
      <c r="D117" s="102">
        <v>6</v>
      </c>
      <c r="E117" s="102">
        <v>1</v>
      </c>
      <c r="F117" s="102">
        <v>1</v>
      </c>
      <c r="G117" s="102">
        <v>0</v>
      </c>
      <c r="H117" s="102">
        <v>1</v>
      </c>
      <c r="I117" s="102">
        <v>7</v>
      </c>
      <c r="J117" s="61">
        <f t="shared" si="30"/>
        <v>6.0907013525469091</v>
      </c>
      <c r="K117" s="61">
        <f t="shared" si="31"/>
        <v>0.71058182446380602</v>
      </c>
      <c r="L117" s="103">
        <f t="shared" si="32"/>
        <v>0.16666666666666666</v>
      </c>
      <c r="M117" s="103">
        <f t="shared" si="33"/>
        <v>0.16666666666666666</v>
      </c>
      <c r="N117" s="103">
        <f t="shared" si="34"/>
        <v>0</v>
      </c>
      <c r="O117" s="103">
        <f t="shared" si="35"/>
        <v>0.16666666666666666</v>
      </c>
      <c r="P117" s="104">
        <f t="shared" si="29"/>
        <v>1.1666666666666667</v>
      </c>
      <c r="Q117" s="104">
        <f t="shared" si="22"/>
        <v>1.0151168920911515</v>
      </c>
      <c r="R117" s="105">
        <v>10</v>
      </c>
      <c r="S117" s="60"/>
    </row>
    <row r="118" spans="1:19">
      <c r="A118" s="60" t="s">
        <v>90</v>
      </c>
      <c r="B118" s="106" t="s">
        <v>215</v>
      </c>
      <c r="C118" s="102">
        <v>50111.908891949759</v>
      </c>
      <c r="D118" s="102">
        <v>1</v>
      </c>
      <c r="E118" s="102">
        <v>1</v>
      </c>
      <c r="F118" s="102">
        <v>0</v>
      </c>
      <c r="G118" s="102">
        <v>0</v>
      </c>
      <c r="H118" s="102">
        <v>0</v>
      </c>
      <c r="I118" s="102">
        <v>7</v>
      </c>
      <c r="J118" s="61">
        <f t="shared" si="30"/>
        <v>1.9955336408281292</v>
      </c>
      <c r="K118" s="61">
        <f t="shared" si="31"/>
        <v>1.3968735485796904</v>
      </c>
      <c r="L118" s="103">
        <f t="shared" si="32"/>
        <v>1</v>
      </c>
      <c r="M118" s="103">
        <f t="shared" si="33"/>
        <v>0</v>
      </c>
      <c r="N118" s="103">
        <f t="shared" si="34"/>
        <v>0</v>
      </c>
      <c r="O118" s="103">
        <f t="shared" si="35"/>
        <v>0</v>
      </c>
      <c r="P118" s="104">
        <f t="shared" si="29"/>
        <v>7</v>
      </c>
      <c r="Q118" s="104">
        <f t="shared" si="22"/>
        <v>0</v>
      </c>
      <c r="R118" s="105">
        <v>5</v>
      </c>
      <c r="S118" s="60"/>
    </row>
    <row r="119" spans="1:19">
      <c r="A119" s="60" t="s">
        <v>90</v>
      </c>
      <c r="B119" s="106" t="s">
        <v>210</v>
      </c>
      <c r="C119" s="102">
        <v>67377.813474905852</v>
      </c>
      <c r="D119" s="102">
        <v>6</v>
      </c>
      <c r="E119" s="102">
        <v>5</v>
      </c>
      <c r="F119" s="102">
        <v>0</v>
      </c>
      <c r="G119" s="102">
        <v>0</v>
      </c>
      <c r="H119" s="102">
        <v>1</v>
      </c>
      <c r="I119" s="102">
        <v>11</v>
      </c>
      <c r="J119" s="61">
        <f t="shared" si="30"/>
        <v>8.9050084746882394</v>
      </c>
      <c r="K119" s="61">
        <f t="shared" si="31"/>
        <v>1.632584887026177</v>
      </c>
      <c r="L119" s="103">
        <f t="shared" si="32"/>
        <v>0.83333333333333337</v>
      </c>
      <c r="M119" s="103">
        <f t="shared" si="33"/>
        <v>0</v>
      </c>
      <c r="N119" s="103">
        <f t="shared" si="34"/>
        <v>0</v>
      </c>
      <c r="O119" s="103">
        <f t="shared" si="35"/>
        <v>0.16666666666666666</v>
      </c>
      <c r="P119" s="104">
        <f t="shared" si="29"/>
        <v>1.8333333333333333</v>
      </c>
      <c r="Q119" s="104">
        <f t="shared" si="22"/>
        <v>1.4841680791147065</v>
      </c>
      <c r="R119" s="105">
        <v>8</v>
      </c>
      <c r="S119" s="60"/>
    </row>
    <row r="120" spans="1:19">
      <c r="A120" s="60" t="s">
        <v>90</v>
      </c>
      <c r="B120" s="106" t="s">
        <v>212</v>
      </c>
      <c r="C120" s="102">
        <v>78308.354643958388</v>
      </c>
      <c r="D120" s="102">
        <v>23</v>
      </c>
      <c r="E120" s="102">
        <v>10</v>
      </c>
      <c r="F120" s="102">
        <v>5</v>
      </c>
      <c r="G120" s="102">
        <v>0</v>
      </c>
      <c r="H120" s="102">
        <v>0</v>
      </c>
      <c r="I120" s="102">
        <v>39</v>
      </c>
      <c r="J120" s="61">
        <f t="shared" si="30"/>
        <v>29.371067882313739</v>
      </c>
      <c r="K120" s="61">
        <f t="shared" si="31"/>
        <v>4.9803115104792859</v>
      </c>
      <c r="L120" s="103">
        <f t="shared" si="32"/>
        <v>0.43478260869565216</v>
      </c>
      <c r="M120" s="103">
        <f t="shared" si="33"/>
        <v>0.21739130434782608</v>
      </c>
      <c r="N120" s="103">
        <f t="shared" si="34"/>
        <v>0</v>
      </c>
      <c r="O120" s="103">
        <f t="shared" si="35"/>
        <v>0</v>
      </c>
      <c r="P120" s="104">
        <f t="shared" si="29"/>
        <v>1.6956521739130435</v>
      </c>
      <c r="Q120" s="104">
        <f t="shared" si="22"/>
        <v>0</v>
      </c>
      <c r="R120" s="105">
        <v>11</v>
      </c>
      <c r="S120" s="60"/>
    </row>
    <row r="121" spans="1:19">
      <c r="A121" s="60" t="s">
        <v>90</v>
      </c>
      <c r="B121" s="106" t="s">
        <v>211</v>
      </c>
      <c r="C121" s="102">
        <v>96754.322626757479</v>
      </c>
      <c r="D121" s="102">
        <v>4</v>
      </c>
      <c r="E121" s="102">
        <v>4</v>
      </c>
      <c r="F121" s="102">
        <v>1</v>
      </c>
      <c r="G121" s="102">
        <v>0</v>
      </c>
      <c r="H121" s="102">
        <v>1</v>
      </c>
      <c r="I121" s="102">
        <v>10</v>
      </c>
      <c r="J121" s="61">
        <f t="shared" si="30"/>
        <v>4.1341822167785987</v>
      </c>
      <c r="K121" s="61">
        <f t="shared" si="31"/>
        <v>1.0335455541946499</v>
      </c>
      <c r="L121" s="103">
        <f t="shared" si="32"/>
        <v>1</v>
      </c>
      <c r="M121" s="103">
        <f t="shared" si="33"/>
        <v>0.25</v>
      </c>
      <c r="N121" s="103">
        <f t="shared" si="34"/>
        <v>0</v>
      </c>
      <c r="O121" s="103">
        <f t="shared" si="35"/>
        <v>0.25</v>
      </c>
      <c r="P121" s="104">
        <f t="shared" si="29"/>
        <v>2.5</v>
      </c>
      <c r="Q121" s="104">
        <f t="shared" si="22"/>
        <v>1.0335455541946497</v>
      </c>
      <c r="R121" s="105">
        <v>12</v>
      </c>
      <c r="S121" s="60"/>
    </row>
    <row r="122" spans="1:19">
      <c r="A122" s="60" t="s">
        <v>96</v>
      </c>
      <c r="B122" s="106" t="s">
        <v>232</v>
      </c>
      <c r="C122" s="102">
        <v>0</v>
      </c>
      <c r="D122" s="102">
        <v>0</v>
      </c>
      <c r="E122" s="102">
        <v>0</v>
      </c>
      <c r="F122" s="102">
        <v>0</v>
      </c>
      <c r="G122" s="102">
        <v>0</v>
      </c>
      <c r="H122" s="102">
        <v>0</v>
      </c>
      <c r="I122" s="102">
        <v>0</v>
      </c>
      <c r="J122" s="61" t="e">
        <f t="shared" si="30"/>
        <v>#DIV/0!</v>
      </c>
      <c r="K122" s="61" t="e">
        <f t="shared" si="31"/>
        <v>#DIV/0!</v>
      </c>
      <c r="L122" s="103" t="e">
        <f t="shared" si="32"/>
        <v>#DIV/0!</v>
      </c>
      <c r="M122" s="103" t="e">
        <f t="shared" si="33"/>
        <v>#DIV/0!</v>
      </c>
      <c r="N122" s="103" t="e">
        <f t="shared" si="34"/>
        <v>#DIV/0!</v>
      </c>
      <c r="O122" s="103" t="e">
        <f t="shared" si="35"/>
        <v>#DIV/0!</v>
      </c>
      <c r="P122" s="104" t="e">
        <f t="shared" si="29"/>
        <v>#DIV/0!</v>
      </c>
      <c r="Q122" s="104" t="e">
        <f t="shared" si="22"/>
        <v>#DIV/0!</v>
      </c>
      <c r="R122" s="105">
        <v>0</v>
      </c>
      <c r="S122" s="60"/>
    </row>
    <row r="123" spans="1:19">
      <c r="A123" s="60" t="s">
        <v>96</v>
      </c>
      <c r="B123" s="106" t="s">
        <v>229</v>
      </c>
      <c r="C123" s="102">
        <v>63190.491733527531</v>
      </c>
      <c r="D123" s="102">
        <v>1</v>
      </c>
      <c r="E123" s="102">
        <v>1</v>
      </c>
      <c r="F123" s="102">
        <v>0</v>
      </c>
      <c r="G123" s="102">
        <v>0</v>
      </c>
      <c r="H123" s="102">
        <v>0</v>
      </c>
      <c r="I123" s="102">
        <v>2</v>
      </c>
      <c r="J123" s="61">
        <f t="shared" si="30"/>
        <v>1.5825165662849576</v>
      </c>
      <c r="K123" s="61">
        <f t="shared" si="31"/>
        <v>0.31650331325699155</v>
      </c>
      <c r="L123" s="103">
        <f t="shared" si="32"/>
        <v>1</v>
      </c>
      <c r="M123" s="103">
        <f t="shared" si="33"/>
        <v>0</v>
      </c>
      <c r="N123" s="103">
        <f t="shared" si="34"/>
        <v>0</v>
      </c>
      <c r="O123" s="103">
        <f t="shared" si="35"/>
        <v>0</v>
      </c>
      <c r="P123" s="104">
        <f t="shared" si="29"/>
        <v>2</v>
      </c>
      <c r="Q123" s="104">
        <f t="shared" si="22"/>
        <v>0</v>
      </c>
      <c r="R123" s="105">
        <v>2</v>
      </c>
      <c r="S123" s="60"/>
    </row>
    <row r="124" spans="1:19">
      <c r="A124" s="60" t="s">
        <v>96</v>
      </c>
      <c r="B124" s="106" t="s">
        <v>226</v>
      </c>
      <c r="C124" s="102">
        <v>53589.017361348859</v>
      </c>
      <c r="D124" s="102">
        <v>1</v>
      </c>
      <c r="E124" s="102">
        <v>1</v>
      </c>
      <c r="F124" s="102">
        <v>0</v>
      </c>
      <c r="G124" s="102">
        <v>0</v>
      </c>
      <c r="H124" s="102">
        <v>0</v>
      </c>
      <c r="I124" s="102">
        <v>1</v>
      </c>
      <c r="J124" s="61">
        <f t="shared" si="30"/>
        <v>1.8660539962079081</v>
      </c>
      <c r="K124" s="61">
        <f t="shared" si="31"/>
        <v>0.18660539962079081</v>
      </c>
      <c r="L124" s="103">
        <f t="shared" si="32"/>
        <v>1</v>
      </c>
      <c r="M124" s="103">
        <f t="shared" si="33"/>
        <v>0</v>
      </c>
      <c r="N124" s="103">
        <f t="shared" si="34"/>
        <v>0</v>
      </c>
      <c r="O124" s="103">
        <f t="shared" si="35"/>
        <v>0</v>
      </c>
      <c r="P124" s="104">
        <f t="shared" si="29"/>
        <v>1</v>
      </c>
      <c r="Q124" s="104">
        <f t="shared" si="22"/>
        <v>0</v>
      </c>
      <c r="R124" s="105">
        <v>2</v>
      </c>
      <c r="S124" s="60"/>
    </row>
    <row r="125" spans="1:19">
      <c r="A125" s="60" t="s">
        <v>96</v>
      </c>
      <c r="B125" s="106" t="s">
        <v>227</v>
      </c>
      <c r="C125" s="102">
        <v>223358.2673813405</v>
      </c>
      <c r="D125" s="102">
        <v>4</v>
      </c>
      <c r="E125" s="102">
        <v>3</v>
      </c>
      <c r="F125" s="102">
        <v>0</v>
      </c>
      <c r="G125" s="102">
        <v>0</v>
      </c>
      <c r="H125" s="102">
        <v>2</v>
      </c>
      <c r="I125" s="102">
        <v>5</v>
      </c>
      <c r="J125" s="61">
        <f t="shared" si="30"/>
        <v>1.7908448372635266</v>
      </c>
      <c r="K125" s="61">
        <f t="shared" si="31"/>
        <v>0.22385560465794083</v>
      </c>
      <c r="L125" s="103">
        <f t="shared" si="32"/>
        <v>0.75</v>
      </c>
      <c r="M125" s="103">
        <f t="shared" si="33"/>
        <v>0</v>
      </c>
      <c r="N125" s="103">
        <f t="shared" si="34"/>
        <v>0</v>
      </c>
      <c r="O125" s="103">
        <f t="shared" si="35"/>
        <v>0.5</v>
      </c>
      <c r="P125" s="104">
        <f t="shared" si="29"/>
        <v>1.25</v>
      </c>
      <c r="Q125" s="104">
        <f t="shared" si="22"/>
        <v>0.89542241863176331</v>
      </c>
      <c r="R125" s="105">
        <v>6</v>
      </c>
      <c r="S125" s="60"/>
    </row>
    <row r="126" spans="1:19">
      <c r="A126" s="60" t="s">
        <v>96</v>
      </c>
      <c r="B126" s="106" t="s">
        <v>218</v>
      </c>
      <c r="C126" s="102">
        <v>79178.447473335706</v>
      </c>
      <c r="D126" s="102">
        <v>14</v>
      </c>
      <c r="E126" s="102">
        <v>3</v>
      </c>
      <c r="F126" s="102">
        <v>6</v>
      </c>
      <c r="G126" s="102">
        <v>0</v>
      </c>
      <c r="H126" s="102">
        <v>0</v>
      </c>
      <c r="I126" s="102">
        <v>6</v>
      </c>
      <c r="J126" s="61">
        <f t="shared" si="30"/>
        <v>17.681579327145393</v>
      </c>
      <c r="K126" s="61">
        <f t="shared" si="31"/>
        <v>0.75778197116337409</v>
      </c>
      <c r="L126" s="103">
        <f t="shared" si="32"/>
        <v>0.21428571428571427</v>
      </c>
      <c r="M126" s="103">
        <f t="shared" si="33"/>
        <v>0.42857142857142855</v>
      </c>
      <c r="N126" s="103">
        <f t="shared" si="34"/>
        <v>0</v>
      </c>
      <c r="O126" s="103">
        <f t="shared" si="35"/>
        <v>0</v>
      </c>
      <c r="P126" s="104">
        <f t="shared" si="29"/>
        <v>0.42857142857142855</v>
      </c>
      <c r="Q126" s="104">
        <f t="shared" si="22"/>
        <v>0</v>
      </c>
      <c r="R126" s="105">
        <v>8</v>
      </c>
      <c r="S126" s="60"/>
    </row>
    <row r="127" spans="1:19">
      <c r="A127" s="60" t="s">
        <v>96</v>
      </c>
      <c r="B127" s="106" t="s">
        <v>234</v>
      </c>
      <c r="C127" s="102">
        <v>0</v>
      </c>
      <c r="D127" s="102">
        <v>0</v>
      </c>
      <c r="E127" s="102">
        <v>0</v>
      </c>
      <c r="F127" s="102">
        <v>0</v>
      </c>
      <c r="G127" s="102">
        <v>0</v>
      </c>
      <c r="H127" s="102">
        <v>0</v>
      </c>
      <c r="I127" s="102">
        <v>0</v>
      </c>
      <c r="J127" s="61" t="e">
        <f t="shared" si="30"/>
        <v>#DIV/0!</v>
      </c>
      <c r="K127" s="61" t="e">
        <f t="shared" si="31"/>
        <v>#DIV/0!</v>
      </c>
      <c r="L127" s="103" t="e">
        <f t="shared" si="32"/>
        <v>#DIV/0!</v>
      </c>
      <c r="M127" s="103" t="e">
        <f t="shared" si="33"/>
        <v>#DIV/0!</v>
      </c>
      <c r="N127" s="103" t="e">
        <f t="shared" si="34"/>
        <v>#DIV/0!</v>
      </c>
      <c r="O127" s="103" t="e">
        <f t="shared" si="35"/>
        <v>#DIV/0!</v>
      </c>
      <c r="P127" s="104" t="e">
        <f t="shared" si="29"/>
        <v>#DIV/0!</v>
      </c>
      <c r="Q127" s="104" t="e">
        <f t="shared" si="22"/>
        <v>#DIV/0!</v>
      </c>
      <c r="R127" s="105">
        <v>0</v>
      </c>
      <c r="S127" s="60"/>
    </row>
    <row r="128" spans="1:19">
      <c r="A128" s="60" t="s">
        <v>96</v>
      </c>
      <c r="B128" s="106" t="s">
        <v>228</v>
      </c>
      <c r="C128" s="102">
        <v>65961.737395094286</v>
      </c>
      <c r="D128" s="102">
        <v>18</v>
      </c>
      <c r="E128" s="102">
        <v>18</v>
      </c>
      <c r="F128" s="102">
        <v>1</v>
      </c>
      <c r="G128" s="102">
        <v>0</v>
      </c>
      <c r="H128" s="102">
        <v>2</v>
      </c>
      <c r="I128" s="102">
        <v>43</v>
      </c>
      <c r="J128" s="61">
        <f t="shared" si="30"/>
        <v>27.288547438016238</v>
      </c>
      <c r="K128" s="61">
        <f t="shared" si="31"/>
        <v>6.5189307768594347</v>
      </c>
      <c r="L128" s="103">
        <f t="shared" si="32"/>
        <v>1</v>
      </c>
      <c r="M128" s="103">
        <f t="shared" si="33"/>
        <v>5.5555555555555552E-2</v>
      </c>
      <c r="N128" s="103">
        <f t="shared" si="34"/>
        <v>0</v>
      </c>
      <c r="O128" s="103">
        <f t="shared" si="35"/>
        <v>0.1111111111111111</v>
      </c>
      <c r="P128" s="104">
        <f t="shared" si="29"/>
        <v>2.3888888888888888</v>
      </c>
      <c r="Q128" s="104">
        <f t="shared" si="22"/>
        <v>3.0320608264462483</v>
      </c>
      <c r="R128" s="105">
        <v>10</v>
      </c>
      <c r="S128" s="60"/>
    </row>
    <row r="129" spans="1:19">
      <c r="A129" s="60" t="s">
        <v>96</v>
      </c>
      <c r="B129" s="106" t="s">
        <v>219</v>
      </c>
      <c r="C129" s="102">
        <v>119695.40768932713</v>
      </c>
      <c r="D129" s="102">
        <v>0</v>
      </c>
      <c r="E129" s="102">
        <v>0</v>
      </c>
      <c r="F129" s="102">
        <v>0</v>
      </c>
      <c r="G129" s="102">
        <v>0</v>
      </c>
      <c r="H129" s="102">
        <v>0</v>
      </c>
      <c r="I129" s="102">
        <v>4</v>
      </c>
      <c r="J129" s="61">
        <f t="shared" si="30"/>
        <v>0</v>
      </c>
      <c r="K129" s="61">
        <f t="shared" si="31"/>
        <v>0.33418157615387512</v>
      </c>
      <c r="L129" s="103" t="e">
        <f t="shared" si="32"/>
        <v>#DIV/0!</v>
      </c>
      <c r="M129" s="103" t="e">
        <f t="shared" si="33"/>
        <v>#DIV/0!</v>
      </c>
      <c r="N129" s="103" t="e">
        <f t="shared" si="34"/>
        <v>#DIV/0!</v>
      </c>
      <c r="O129" s="103" t="e">
        <f t="shared" si="35"/>
        <v>#DIV/0!</v>
      </c>
      <c r="P129" s="104" t="e">
        <f t="shared" si="29"/>
        <v>#DIV/0!</v>
      </c>
      <c r="Q129" s="104">
        <f t="shared" si="22"/>
        <v>0</v>
      </c>
      <c r="R129" s="105">
        <v>0</v>
      </c>
      <c r="S129" s="60"/>
    </row>
    <row r="130" spans="1:19">
      <c r="A130" s="60" t="s">
        <v>96</v>
      </c>
      <c r="B130" s="106" t="s">
        <v>220</v>
      </c>
      <c r="C130" s="102">
        <v>108538.64238463649</v>
      </c>
      <c r="D130" s="102">
        <v>2</v>
      </c>
      <c r="E130" s="102">
        <v>2</v>
      </c>
      <c r="F130" s="102">
        <v>0</v>
      </c>
      <c r="G130" s="102">
        <v>0</v>
      </c>
      <c r="H130" s="102">
        <v>0</v>
      </c>
      <c r="I130" s="102">
        <v>4</v>
      </c>
      <c r="J130" s="61">
        <f t="shared" si="30"/>
        <v>1.8426617065214901</v>
      </c>
      <c r="K130" s="61">
        <f t="shared" si="31"/>
        <v>0.36853234130429802</v>
      </c>
      <c r="L130" s="103">
        <f t="shared" si="32"/>
        <v>1</v>
      </c>
      <c r="M130" s="103">
        <f t="shared" si="33"/>
        <v>0</v>
      </c>
      <c r="N130" s="103">
        <f t="shared" si="34"/>
        <v>0</v>
      </c>
      <c r="O130" s="103">
        <f t="shared" si="35"/>
        <v>0</v>
      </c>
      <c r="P130" s="104">
        <f t="shared" si="29"/>
        <v>2</v>
      </c>
      <c r="Q130" s="104">
        <f t="shared" si="22"/>
        <v>0</v>
      </c>
      <c r="R130" s="105">
        <v>3</v>
      </c>
      <c r="S130" s="60"/>
    </row>
    <row r="131" spans="1:19">
      <c r="A131" s="60" t="s">
        <v>96</v>
      </c>
      <c r="B131" s="106" t="s">
        <v>223</v>
      </c>
      <c r="C131" s="102">
        <v>97229.610834804829</v>
      </c>
      <c r="D131" s="102">
        <v>29</v>
      </c>
      <c r="E131" s="102">
        <v>14</v>
      </c>
      <c r="F131" s="102">
        <v>11</v>
      </c>
      <c r="G131" s="102">
        <v>0</v>
      </c>
      <c r="H131" s="102">
        <v>0</v>
      </c>
      <c r="I131" s="102">
        <v>21</v>
      </c>
      <c r="J131" s="61">
        <f t="shared" si="30"/>
        <v>29.826304714179731</v>
      </c>
      <c r="K131" s="61">
        <f t="shared" si="31"/>
        <v>2.1598358586130151</v>
      </c>
      <c r="L131" s="103">
        <f t="shared" si="32"/>
        <v>0.48275862068965519</v>
      </c>
      <c r="M131" s="103">
        <f t="shared" si="33"/>
        <v>0.37931034482758619</v>
      </c>
      <c r="N131" s="103">
        <f t="shared" si="34"/>
        <v>0</v>
      </c>
      <c r="O131" s="103">
        <f t="shared" si="35"/>
        <v>0</v>
      </c>
      <c r="P131" s="104">
        <f t="shared" si="29"/>
        <v>0.72413793103448276</v>
      </c>
      <c r="Q131" s="104">
        <f t="shared" si="22"/>
        <v>0</v>
      </c>
      <c r="R131" s="105">
        <v>10</v>
      </c>
      <c r="S131" s="60"/>
    </row>
    <row r="132" spans="1:19">
      <c r="A132" s="60" t="s">
        <v>96</v>
      </c>
      <c r="B132" s="106" t="s">
        <v>225</v>
      </c>
      <c r="C132" s="102">
        <v>137611.70666224277</v>
      </c>
      <c r="D132" s="102">
        <v>7</v>
      </c>
      <c r="E132" s="102">
        <v>4</v>
      </c>
      <c r="F132" s="102">
        <v>1</v>
      </c>
      <c r="G132" s="102">
        <v>0</v>
      </c>
      <c r="H132" s="102">
        <v>0</v>
      </c>
      <c r="I132" s="102">
        <v>10</v>
      </c>
      <c r="J132" s="61">
        <f t="shared" si="30"/>
        <v>5.0867765321601279</v>
      </c>
      <c r="K132" s="61">
        <f t="shared" si="31"/>
        <v>0.72668236173716116</v>
      </c>
      <c r="L132" s="103">
        <f t="shared" si="32"/>
        <v>0.5714285714285714</v>
      </c>
      <c r="M132" s="103">
        <f t="shared" si="33"/>
        <v>0.14285714285714285</v>
      </c>
      <c r="N132" s="103">
        <f t="shared" si="34"/>
        <v>0</v>
      </c>
      <c r="O132" s="103">
        <f t="shared" si="35"/>
        <v>0</v>
      </c>
      <c r="P132" s="104">
        <f t="shared" si="29"/>
        <v>1.4285714285714286</v>
      </c>
      <c r="Q132" s="104">
        <f t="shared" si="22"/>
        <v>0</v>
      </c>
      <c r="R132" s="105">
        <v>6</v>
      </c>
      <c r="S132" s="60"/>
    </row>
    <row r="133" spans="1:19">
      <c r="A133" s="60" t="s">
        <v>96</v>
      </c>
      <c r="B133" s="106" t="s">
        <v>221</v>
      </c>
      <c r="C133" s="102">
        <v>128608.42111026098</v>
      </c>
      <c r="D133" s="102">
        <v>10</v>
      </c>
      <c r="E133" s="102">
        <v>7</v>
      </c>
      <c r="F133" s="102">
        <v>1</v>
      </c>
      <c r="G133" s="102">
        <v>0</v>
      </c>
      <c r="H133" s="102">
        <v>0</v>
      </c>
      <c r="I133" s="102">
        <v>13</v>
      </c>
      <c r="J133" s="61">
        <f t="shared" si="30"/>
        <v>7.7755406012072976</v>
      </c>
      <c r="K133" s="61">
        <f t="shared" si="31"/>
        <v>1.0108202781569489</v>
      </c>
      <c r="L133" s="103">
        <f t="shared" si="32"/>
        <v>0.7</v>
      </c>
      <c r="M133" s="103">
        <f t="shared" si="33"/>
        <v>0.1</v>
      </c>
      <c r="N133" s="103">
        <f t="shared" si="34"/>
        <v>0</v>
      </c>
      <c r="O133" s="103">
        <f t="shared" si="35"/>
        <v>0</v>
      </c>
      <c r="P133" s="104">
        <f t="shared" ref="P133:P164" si="36">I133/D133</f>
        <v>1.3</v>
      </c>
      <c r="Q133" s="104">
        <f t="shared" si="22"/>
        <v>0</v>
      </c>
      <c r="R133" s="105">
        <v>7</v>
      </c>
      <c r="S133" s="60"/>
    </row>
    <row r="134" spans="1:19">
      <c r="A134" s="60" t="s">
        <v>96</v>
      </c>
      <c r="B134" s="106" t="s">
        <v>230</v>
      </c>
      <c r="C134" s="102">
        <v>0</v>
      </c>
      <c r="D134" s="102">
        <v>0</v>
      </c>
      <c r="E134" s="102">
        <v>0</v>
      </c>
      <c r="F134" s="102">
        <v>0</v>
      </c>
      <c r="G134" s="102">
        <v>0</v>
      </c>
      <c r="H134" s="102">
        <v>0</v>
      </c>
      <c r="I134" s="102">
        <v>0</v>
      </c>
      <c r="J134" s="61" t="e">
        <f t="shared" si="30"/>
        <v>#DIV/0!</v>
      </c>
      <c r="K134" s="61" t="e">
        <f t="shared" si="31"/>
        <v>#DIV/0!</v>
      </c>
      <c r="L134" s="103" t="e">
        <f t="shared" si="32"/>
        <v>#DIV/0!</v>
      </c>
      <c r="M134" s="103" t="e">
        <f t="shared" si="33"/>
        <v>#DIV/0!</v>
      </c>
      <c r="N134" s="103" t="e">
        <f t="shared" si="34"/>
        <v>#DIV/0!</v>
      </c>
      <c r="O134" s="103" t="e">
        <f t="shared" si="35"/>
        <v>#DIV/0!</v>
      </c>
      <c r="P134" s="104" t="e">
        <f t="shared" si="36"/>
        <v>#DIV/0!</v>
      </c>
      <c r="Q134" s="104" t="e">
        <f t="shared" ref="Q134:Q188" si="37">H134/C134*100000</f>
        <v>#DIV/0!</v>
      </c>
      <c r="R134" s="105">
        <v>0</v>
      </c>
      <c r="S134" s="60"/>
    </row>
    <row r="135" spans="1:19">
      <c r="A135" s="60" t="s">
        <v>96</v>
      </c>
      <c r="B135" s="106" t="s">
        <v>222</v>
      </c>
      <c r="C135" s="102">
        <v>201652.71413648661</v>
      </c>
      <c r="D135" s="102">
        <v>7</v>
      </c>
      <c r="E135" s="102">
        <v>4</v>
      </c>
      <c r="F135" s="102">
        <v>1</v>
      </c>
      <c r="G135" s="102">
        <v>0</v>
      </c>
      <c r="H135" s="102">
        <v>3</v>
      </c>
      <c r="I135" s="102">
        <v>11</v>
      </c>
      <c r="J135" s="61">
        <f t="shared" si="30"/>
        <v>3.4713145468808917</v>
      </c>
      <c r="K135" s="61">
        <f t="shared" si="31"/>
        <v>0.5454922859384258</v>
      </c>
      <c r="L135" s="103">
        <f t="shared" si="32"/>
        <v>0.5714285714285714</v>
      </c>
      <c r="M135" s="103">
        <f t="shared" si="33"/>
        <v>0.14285714285714285</v>
      </c>
      <c r="N135" s="103">
        <f t="shared" si="34"/>
        <v>0</v>
      </c>
      <c r="O135" s="103">
        <f t="shared" si="35"/>
        <v>0.42857142857142855</v>
      </c>
      <c r="P135" s="104">
        <f t="shared" si="36"/>
        <v>1.5714285714285714</v>
      </c>
      <c r="Q135" s="104">
        <f t="shared" si="37"/>
        <v>1.4877062343775249</v>
      </c>
      <c r="R135" s="105">
        <v>10</v>
      </c>
      <c r="S135" s="60"/>
    </row>
    <row r="136" spans="1:19">
      <c r="A136" s="60" t="s">
        <v>96</v>
      </c>
      <c r="B136" s="106" t="s">
        <v>235</v>
      </c>
      <c r="C136" s="102">
        <v>0</v>
      </c>
      <c r="D136" s="102">
        <v>0</v>
      </c>
      <c r="E136" s="102">
        <v>0</v>
      </c>
      <c r="F136" s="102">
        <v>0</v>
      </c>
      <c r="G136" s="102">
        <v>0</v>
      </c>
      <c r="H136" s="102">
        <v>0</v>
      </c>
      <c r="I136" s="102">
        <v>0</v>
      </c>
      <c r="J136" s="61" t="e">
        <f t="shared" si="30"/>
        <v>#DIV/0!</v>
      </c>
      <c r="K136" s="61" t="e">
        <f t="shared" si="31"/>
        <v>#DIV/0!</v>
      </c>
      <c r="L136" s="103" t="e">
        <f t="shared" si="32"/>
        <v>#DIV/0!</v>
      </c>
      <c r="M136" s="103" t="e">
        <f t="shared" si="33"/>
        <v>#DIV/0!</v>
      </c>
      <c r="N136" s="103" t="e">
        <f t="shared" si="34"/>
        <v>#DIV/0!</v>
      </c>
      <c r="O136" s="103" t="e">
        <f t="shared" si="35"/>
        <v>#DIV/0!</v>
      </c>
      <c r="P136" s="104" t="e">
        <f t="shared" si="36"/>
        <v>#DIV/0!</v>
      </c>
      <c r="Q136" s="104" t="e">
        <f t="shared" si="37"/>
        <v>#DIV/0!</v>
      </c>
      <c r="R136" s="105">
        <v>0</v>
      </c>
      <c r="S136" s="60"/>
    </row>
    <row r="137" spans="1:19">
      <c r="A137" s="60" t="s">
        <v>96</v>
      </c>
      <c r="B137" s="106" t="s">
        <v>224</v>
      </c>
      <c r="C137" s="102">
        <v>94622.595194783047</v>
      </c>
      <c r="D137" s="102">
        <v>0</v>
      </c>
      <c r="E137" s="102">
        <v>0</v>
      </c>
      <c r="F137" s="102">
        <v>0</v>
      </c>
      <c r="G137" s="102">
        <v>0</v>
      </c>
      <c r="H137" s="102">
        <v>0</v>
      </c>
      <c r="I137" s="102">
        <v>0</v>
      </c>
      <c r="J137" s="61">
        <f t="shared" si="30"/>
        <v>0</v>
      </c>
      <c r="K137" s="61">
        <f t="shared" si="31"/>
        <v>0</v>
      </c>
      <c r="L137" s="103" t="e">
        <f t="shared" si="32"/>
        <v>#DIV/0!</v>
      </c>
      <c r="M137" s="103" t="e">
        <f t="shared" si="33"/>
        <v>#DIV/0!</v>
      </c>
      <c r="N137" s="103" t="e">
        <f t="shared" si="34"/>
        <v>#DIV/0!</v>
      </c>
      <c r="O137" s="103" t="e">
        <f t="shared" si="35"/>
        <v>#DIV/0!</v>
      </c>
      <c r="P137" s="104" t="e">
        <f t="shared" si="36"/>
        <v>#DIV/0!</v>
      </c>
      <c r="Q137" s="104">
        <f t="shared" si="37"/>
        <v>0</v>
      </c>
      <c r="R137" s="105">
        <v>0</v>
      </c>
      <c r="S137" s="60"/>
    </row>
    <row r="138" spans="1:19">
      <c r="A138" s="60" t="s">
        <v>96</v>
      </c>
      <c r="B138" s="106" t="s">
        <v>233</v>
      </c>
      <c r="C138" s="102">
        <v>0</v>
      </c>
      <c r="D138" s="102">
        <v>0</v>
      </c>
      <c r="E138" s="102">
        <v>0</v>
      </c>
      <c r="F138" s="102">
        <v>0</v>
      </c>
      <c r="G138" s="102">
        <v>0</v>
      </c>
      <c r="H138" s="102">
        <v>0</v>
      </c>
      <c r="I138" s="102">
        <v>0</v>
      </c>
      <c r="J138" s="61" t="e">
        <f t="shared" si="30"/>
        <v>#DIV/0!</v>
      </c>
      <c r="K138" s="61" t="e">
        <f t="shared" si="31"/>
        <v>#DIV/0!</v>
      </c>
      <c r="L138" s="103" t="e">
        <f t="shared" si="32"/>
        <v>#DIV/0!</v>
      </c>
      <c r="M138" s="103" t="e">
        <f t="shared" si="33"/>
        <v>#DIV/0!</v>
      </c>
      <c r="N138" s="103" t="e">
        <f t="shared" si="34"/>
        <v>#DIV/0!</v>
      </c>
      <c r="O138" s="103" t="e">
        <f t="shared" si="35"/>
        <v>#DIV/0!</v>
      </c>
      <c r="P138" s="104" t="e">
        <f t="shared" si="36"/>
        <v>#DIV/0!</v>
      </c>
      <c r="Q138" s="104" t="e">
        <f t="shared" si="37"/>
        <v>#DIV/0!</v>
      </c>
      <c r="R138" s="105">
        <v>0</v>
      </c>
      <c r="S138" s="60"/>
    </row>
    <row r="139" spans="1:19">
      <c r="A139" s="60" t="s">
        <v>96</v>
      </c>
      <c r="B139" s="106" t="s">
        <v>231</v>
      </c>
      <c r="C139" s="102">
        <v>201652.71413648661</v>
      </c>
      <c r="D139" s="102">
        <v>83</v>
      </c>
      <c r="E139" s="102">
        <v>37</v>
      </c>
      <c r="F139" s="102">
        <v>14</v>
      </c>
      <c r="G139" s="102">
        <v>0</v>
      </c>
      <c r="H139" s="102">
        <v>1</v>
      </c>
      <c r="I139" s="102">
        <v>83</v>
      </c>
      <c r="J139" s="61">
        <f t="shared" si="30"/>
        <v>41.159872484444854</v>
      </c>
      <c r="K139" s="61">
        <f t="shared" si="31"/>
        <v>4.1159872484444859</v>
      </c>
      <c r="L139" s="103">
        <f t="shared" si="32"/>
        <v>0.44578313253012047</v>
      </c>
      <c r="M139" s="103">
        <f t="shared" si="33"/>
        <v>0.16867469879518071</v>
      </c>
      <c r="N139" s="103">
        <f t="shared" si="34"/>
        <v>0</v>
      </c>
      <c r="O139" s="103">
        <f t="shared" si="35"/>
        <v>1.2048192771084338E-2</v>
      </c>
      <c r="P139" s="104">
        <f t="shared" si="36"/>
        <v>1</v>
      </c>
      <c r="Q139" s="104">
        <f t="shared" si="37"/>
        <v>0.49590207812584164</v>
      </c>
      <c r="R139" s="105">
        <v>10</v>
      </c>
      <c r="S139" s="60"/>
    </row>
    <row r="140" spans="1:19">
      <c r="A140" s="60" t="s">
        <v>97</v>
      </c>
      <c r="B140" s="106" t="s">
        <v>256</v>
      </c>
      <c r="C140" s="102">
        <v>64762.096906590305</v>
      </c>
      <c r="D140" s="102">
        <v>1</v>
      </c>
      <c r="E140" s="102">
        <v>1</v>
      </c>
      <c r="F140" s="102">
        <v>0</v>
      </c>
      <c r="G140" s="102">
        <v>0</v>
      </c>
      <c r="H140" s="102">
        <v>0</v>
      </c>
      <c r="I140" s="102">
        <v>3</v>
      </c>
      <c r="J140" s="61">
        <f t="shared" si="30"/>
        <v>1.5441130657680082</v>
      </c>
      <c r="K140" s="61">
        <f t="shared" si="31"/>
        <v>0.46323391973040245</v>
      </c>
      <c r="L140" s="103">
        <f t="shared" si="32"/>
        <v>1</v>
      </c>
      <c r="M140" s="103">
        <f t="shared" si="33"/>
        <v>0</v>
      </c>
      <c r="N140" s="103">
        <f t="shared" si="34"/>
        <v>0</v>
      </c>
      <c r="O140" s="103">
        <f t="shared" si="35"/>
        <v>0</v>
      </c>
      <c r="P140" s="104">
        <f t="shared" si="36"/>
        <v>3</v>
      </c>
      <c r="Q140" s="104">
        <f t="shared" si="37"/>
        <v>0</v>
      </c>
      <c r="R140" s="105">
        <v>4</v>
      </c>
      <c r="S140" s="60"/>
    </row>
    <row r="141" spans="1:19">
      <c r="A141" s="60" t="s">
        <v>97</v>
      </c>
      <c r="B141" s="106" t="s">
        <v>262</v>
      </c>
      <c r="C141" s="102">
        <v>0</v>
      </c>
      <c r="D141" s="102">
        <v>0</v>
      </c>
      <c r="E141" s="102">
        <v>0</v>
      </c>
      <c r="F141" s="102">
        <v>0</v>
      </c>
      <c r="G141" s="102">
        <v>0</v>
      </c>
      <c r="H141" s="102">
        <v>0</v>
      </c>
      <c r="I141" s="102">
        <v>0</v>
      </c>
      <c r="J141" s="61" t="e">
        <f t="shared" si="30"/>
        <v>#DIV/0!</v>
      </c>
      <c r="K141" s="61" t="e">
        <f t="shared" si="31"/>
        <v>#DIV/0!</v>
      </c>
      <c r="L141" s="103" t="e">
        <f t="shared" si="32"/>
        <v>#DIV/0!</v>
      </c>
      <c r="M141" s="103" t="e">
        <f t="shared" si="33"/>
        <v>#DIV/0!</v>
      </c>
      <c r="N141" s="103" t="e">
        <f t="shared" si="34"/>
        <v>#DIV/0!</v>
      </c>
      <c r="O141" s="103" t="e">
        <f t="shared" si="35"/>
        <v>#DIV/0!</v>
      </c>
      <c r="P141" s="104" t="e">
        <f t="shared" si="36"/>
        <v>#DIV/0!</v>
      </c>
      <c r="Q141" s="104" t="e">
        <f t="shared" si="37"/>
        <v>#DIV/0!</v>
      </c>
      <c r="R141" s="105">
        <v>0</v>
      </c>
      <c r="S141" s="60"/>
    </row>
    <row r="142" spans="1:19">
      <c r="A142" s="60" t="s">
        <v>97</v>
      </c>
      <c r="B142" s="106" t="s">
        <v>264</v>
      </c>
      <c r="C142" s="102">
        <v>177241.17219226933</v>
      </c>
      <c r="D142" s="102">
        <v>1</v>
      </c>
      <c r="E142" s="102">
        <v>1</v>
      </c>
      <c r="F142" s="102">
        <v>0</v>
      </c>
      <c r="G142" s="102">
        <v>0</v>
      </c>
      <c r="H142" s="102">
        <v>0</v>
      </c>
      <c r="I142" s="102">
        <v>1</v>
      </c>
      <c r="J142" s="61">
        <f t="shared" si="30"/>
        <v>0.5642029939382317</v>
      </c>
      <c r="K142" s="61">
        <f t="shared" si="31"/>
        <v>5.6420299393823169E-2</v>
      </c>
      <c r="L142" s="103">
        <f t="shared" si="32"/>
        <v>1</v>
      </c>
      <c r="M142" s="103">
        <f t="shared" si="33"/>
        <v>0</v>
      </c>
      <c r="N142" s="103">
        <f t="shared" si="34"/>
        <v>0</v>
      </c>
      <c r="O142" s="103">
        <f t="shared" si="35"/>
        <v>0</v>
      </c>
      <c r="P142" s="104">
        <f t="shared" si="36"/>
        <v>1</v>
      </c>
      <c r="Q142" s="104">
        <f t="shared" si="37"/>
        <v>0</v>
      </c>
      <c r="R142" s="105">
        <v>1</v>
      </c>
      <c r="S142" s="60"/>
    </row>
    <row r="143" spans="1:19">
      <c r="A143" s="60" t="s">
        <v>97</v>
      </c>
      <c r="B143" s="106" t="s">
        <v>258</v>
      </c>
      <c r="C143" s="102">
        <v>90230.801638501056</v>
      </c>
      <c r="D143" s="102">
        <v>4</v>
      </c>
      <c r="E143" s="102">
        <v>3</v>
      </c>
      <c r="F143" s="102">
        <v>0</v>
      </c>
      <c r="G143" s="102">
        <v>0</v>
      </c>
      <c r="H143" s="102">
        <v>0</v>
      </c>
      <c r="I143" s="102">
        <v>3</v>
      </c>
      <c r="J143" s="61">
        <f t="shared" si="30"/>
        <v>4.4330759866520113</v>
      </c>
      <c r="K143" s="61">
        <f t="shared" si="31"/>
        <v>0.33248069899890087</v>
      </c>
      <c r="L143" s="103">
        <f t="shared" si="32"/>
        <v>0.75</v>
      </c>
      <c r="M143" s="103">
        <f t="shared" si="33"/>
        <v>0</v>
      </c>
      <c r="N143" s="103">
        <f t="shared" si="34"/>
        <v>0</v>
      </c>
      <c r="O143" s="103">
        <f t="shared" si="35"/>
        <v>0</v>
      </c>
      <c r="P143" s="104">
        <f t="shared" si="36"/>
        <v>0.75</v>
      </c>
      <c r="Q143" s="104">
        <f t="shared" si="37"/>
        <v>0</v>
      </c>
      <c r="R143" s="105">
        <v>3</v>
      </c>
      <c r="S143" s="60"/>
    </row>
    <row r="144" spans="1:19">
      <c r="A144" s="60" t="s">
        <v>97</v>
      </c>
      <c r="B144" s="106" t="s">
        <v>257</v>
      </c>
      <c r="C144" s="102">
        <v>50649.191214090257</v>
      </c>
      <c r="D144" s="102">
        <v>3</v>
      </c>
      <c r="E144" s="102">
        <v>3</v>
      </c>
      <c r="F144" s="102">
        <v>0</v>
      </c>
      <c r="G144" s="102">
        <v>0</v>
      </c>
      <c r="H144" s="102">
        <v>0</v>
      </c>
      <c r="I144" s="102">
        <v>2</v>
      </c>
      <c r="J144" s="61">
        <f t="shared" si="30"/>
        <v>5.9230955679415089</v>
      </c>
      <c r="K144" s="61">
        <f t="shared" si="31"/>
        <v>0.39487303786276723</v>
      </c>
      <c r="L144" s="103">
        <f t="shared" si="32"/>
        <v>1</v>
      </c>
      <c r="M144" s="103">
        <f t="shared" si="33"/>
        <v>0</v>
      </c>
      <c r="N144" s="103">
        <f t="shared" si="34"/>
        <v>0</v>
      </c>
      <c r="O144" s="103">
        <f t="shared" si="35"/>
        <v>0</v>
      </c>
      <c r="P144" s="104">
        <f t="shared" si="36"/>
        <v>0.66666666666666663</v>
      </c>
      <c r="Q144" s="104">
        <f t="shared" si="37"/>
        <v>0</v>
      </c>
      <c r="R144" s="105">
        <v>3</v>
      </c>
      <c r="S144" s="60"/>
    </row>
    <row r="145" spans="1:19">
      <c r="A145" s="60" t="s">
        <v>97</v>
      </c>
      <c r="B145" s="106" t="s">
        <v>259</v>
      </c>
      <c r="C145" s="102">
        <v>0</v>
      </c>
      <c r="D145" s="102">
        <v>0</v>
      </c>
      <c r="E145" s="102">
        <v>0</v>
      </c>
      <c r="F145" s="102">
        <v>0</v>
      </c>
      <c r="G145" s="102">
        <v>0</v>
      </c>
      <c r="H145" s="102">
        <v>0</v>
      </c>
      <c r="I145" s="102">
        <v>0</v>
      </c>
      <c r="J145" s="61" t="e">
        <f t="shared" si="30"/>
        <v>#DIV/0!</v>
      </c>
      <c r="K145" s="61" t="e">
        <f t="shared" si="31"/>
        <v>#DIV/0!</v>
      </c>
      <c r="L145" s="103" t="e">
        <f t="shared" si="32"/>
        <v>#DIV/0!</v>
      </c>
      <c r="M145" s="103" t="e">
        <f t="shared" si="33"/>
        <v>#DIV/0!</v>
      </c>
      <c r="N145" s="103" t="e">
        <f t="shared" si="34"/>
        <v>#DIV/0!</v>
      </c>
      <c r="O145" s="103" t="e">
        <f t="shared" si="35"/>
        <v>#DIV/0!</v>
      </c>
      <c r="P145" s="104" t="e">
        <f t="shared" si="36"/>
        <v>#DIV/0!</v>
      </c>
      <c r="Q145" s="104" t="e">
        <f t="shared" si="37"/>
        <v>#DIV/0!</v>
      </c>
      <c r="R145" s="105">
        <v>0</v>
      </c>
      <c r="S145" s="60"/>
    </row>
    <row r="146" spans="1:19">
      <c r="A146" s="60" t="s">
        <v>97</v>
      </c>
      <c r="B146" s="106" t="s">
        <v>263</v>
      </c>
      <c r="C146" s="102">
        <v>0</v>
      </c>
      <c r="D146" s="102">
        <v>0</v>
      </c>
      <c r="E146" s="102">
        <v>0</v>
      </c>
      <c r="F146" s="102">
        <v>0</v>
      </c>
      <c r="G146" s="102">
        <v>0</v>
      </c>
      <c r="H146" s="102">
        <v>0</v>
      </c>
      <c r="I146" s="102">
        <v>0</v>
      </c>
      <c r="J146" s="61" t="e">
        <f t="shared" si="30"/>
        <v>#DIV/0!</v>
      </c>
      <c r="K146" s="61" t="e">
        <f t="shared" si="31"/>
        <v>#DIV/0!</v>
      </c>
      <c r="L146" s="103" t="e">
        <f t="shared" si="32"/>
        <v>#DIV/0!</v>
      </c>
      <c r="M146" s="103" t="e">
        <f t="shared" si="33"/>
        <v>#DIV/0!</v>
      </c>
      <c r="N146" s="103" t="e">
        <f t="shared" si="34"/>
        <v>#DIV/0!</v>
      </c>
      <c r="O146" s="103" t="e">
        <f t="shared" si="35"/>
        <v>#DIV/0!</v>
      </c>
      <c r="P146" s="104" t="e">
        <f t="shared" si="36"/>
        <v>#DIV/0!</v>
      </c>
      <c r="Q146" s="104" t="e">
        <f t="shared" si="37"/>
        <v>#DIV/0!</v>
      </c>
      <c r="R146" s="105">
        <v>0</v>
      </c>
      <c r="S146" s="60"/>
    </row>
    <row r="147" spans="1:19">
      <c r="A147" s="60" t="s">
        <v>97</v>
      </c>
      <c r="B147" s="106" t="s">
        <v>265</v>
      </c>
      <c r="C147" s="102"/>
      <c r="D147" s="102"/>
      <c r="E147" s="102"/>
      <c r="F147" s="102"/>
      <c r="G147" s="102"/>
      <c r="H147" s="102"/>
      <c r="I147" s="102"/>
      <c r="J147" s="61"/>
      <c r="K147" s="61"/>
      <c r="L147" s="103"/>
      <c r="M147" s="103"/>
      <c r="N147" s="103"/>
      <c r="O147" s="103"/>
      <c r="P147" s="104" t="e">
        <f t="shared" si="36"/>
        <v>#DIV/0!</v>
      </c>
      <c r="Q147" s="104" t="e">
        <f t="shared" si="37"/>
        <v>#DIV/0!</v>
      </c>
      <c r="R147" s="105"/>
      <c r="S147" s="60"/>
    </row>
    <row r="148" spans="1:19">
      <c r="A148" s="60" t="s">
        <v>97</v>
      </c>
      <c r="B148" s="106" t="s">
        <v>261</v>
      </c>
      <c r="C148" s="102">
        <v>109668.67544679028</v>
      </c>
      <c r="D148" s="102">
        <v>0</v>
      </c>
      <c r="E148" s="102">
        <v>0</v>
      </c>
      <c r="F148" s="102">
        <v>0</v>
      </c>
      <c r="G148" s="102">
        <v>0</v>
      </c>
      <c r="H148" s="102">
        <v>0</v>
      </c>
      <c r="I148" s="102">
        <v>3</v>
      </c>
      <c r="J148" s="61">
        <f t="shared" ref="J148:J187" si="38">D148/C148*100000</f>
        <v>0</v>
      </c>
      <c r="K148" s="61">
        <f t="shared" ref="K148:K188" si="39">I148/C148*10000</f>
        <v>0.2735512203259497</v>
      </c>
      <c r="L148" s="103" t="e">
        <f t="shared" ref="L148:L188" si="40">E148/D148</f>
        <v>#DIV/0!</v>
      </c>
      <c r="M148" s="103" t="e">
        <f t="shared" ref="M148:M188" si="41">F148/D148</f>
        <v>#DIV/0!</v>
      </c>
      <c r="N148" s="103" t="e">
        <f t="shared" ref="N148:N188" si="42">G148/D148</f>
        <v>#DIV/0!</v>
      </c>
      <c r="O148" s="103" t="e">
        <f t="shared" ref="O148:O188" si="43">H148/D148</f>
        <v>#DIV/0!</v>
      </c>
      <c r="P148" s="104" t="e">
        <f t="shared" si="36"/>
        <v>#DIV/0!</v>
      </c>
      <c r="Q148" s="104">
        <f t="shared" si="37"/>
        <v>0</v>
      </c>
      <c r="R148" s="105">
        <v>0</v>
      </c>
      <c r="S148" s="60"/>
    </row>
    <row r="149" spans="1:19">
      <c r="A149" s="60" t="s">
        <v>97</v>
      </c>
      <c r="B149" s="106" t="s">
        <v>260</v>
      </c>
      <c r="C149" s="102">
        <v>73813.237564187832</v>
      </c>
      <c r="D149" s="102">
        <v>1</v>
      </c>
      <c r="E149" s="102">
        <v>1</v>
      </c>
      <c r="F149" s="102">
        <v>0</v>
      </c>
      <c r="G149" s="102">
        <v>0</v>
      </c>
      <c r="H149" s="102">
        <v>0</v>
      </c>
      <c r="I149" s="102">
        <v>2</v>
      </c>
      <c r="J149" s="61">
        <f t="shared" si="38"/>
        <v>1.3547705438748736</v>
      </c>
      <c r="K149" s="61">
        <f t="shared" si="39"/>
        <v>0.27095410877497472</v>
      </c>
      <c r="L149" s="103">
        <f t="shared" si="40"/>
        <v>1</v>
      </c>
      <c r="M149" s="103">
        <f t="shared" si="41"/>
        <v>0</v>
      </c>
      <c r="N149" s="103">
        <f t="shared" si="42"/>
        <v>0</v>
      </c>
      <c r="O149" s="103">
        <f t="shared" si="43"/>
        <v>0</v>
      </c>
      <c r="P149" s="104">
        <f t="shared" si="36"/>
        <v>2</v>
      </c>
      <c r="Q149" s="104">
        <f t="shared" si="37"/>
        <v>0</v>
      </c>
      <c r="R149" s="105">
        <v>1</v>
      </c>
      <c r="S149" s="60"/>
    </row>
    <row r="150" spans="1:19">
      <c r="A150" s="60" t="s">
        <v>89</v>
      </c>
      <c r="B150" s="106" t="s">
        <v>274</v>
      </c>
      <c r="C150" s="102">
        <v>62164.869810899014</v>
      </c>
      <c r="D150" s="102">
        <v>15</v>
      </c>
      <c r="E150" s="102">
        <v>12</v>
      </c>
      <c r="F150" s="102">
        <v>4</v>
      </c>
      <c r="G150" s="102">
        <v>0</v>
      </c>
      <c r="H150" s="102">
        <v>0</v>
      </c>
      <c r="I150" s="102">
        <v>18</v>
      </c>
      <c r="J150" s="61">
        <f t="shared" si="38"/>
        <v>24.129383759073093</v>
      </c>
      <c r="K150" s="61">
        <f t="shared" si="39"/>
        <v>2.8955260510887713</v>
      </c>
      <c r="L150" s="103">
        <f t="shared" si="40"/>
        <v>0.8</v>
      </c>
      <c r="M150" s="103">
        <f t="shared" si="41"/>
        <v>0.26666666666666666</v>
      </c>
      <c r="N150" s="103">
        <f t="shared" si="42"/>
        <v>0</v>
      </c>
      <c r="O150" s="103">
        <f t="shared" si="43"/>
        <v>0</v>
      </c>
      <c r="P150" s="104">
        <f t="shared" si="36"/>
        <v>1.2</v>
      </c>
      <c r="Q150" s="104">
        <f t="shared" si="37"/>
        <v>0</v>
      </c>
      <c r="R150" s="105">
        <v>8</v>
      </c>
      <c r="S150" s="60"/>
    </row>
    <row r="151" spans="1:19">
      <c r="A151" s="60" t="s">
        <v>89</v>
      </c>
      <c r="B151" s="106" t="s">
        <v>283</v>
      </c>
      <c r="C151" s="102">
        <v>0</v>
      </c>
      <c r="D151" s="102">
        <v>0</v>
      </c>
      <c r="E151" s="102">
        <v>0</v>
      </c>
      <c r="F151" s="102">
        <v>0</v>
      </c>
      <c r="G151" s="102">
        <v>0</v>
      </c>
      <c r="H151" s="102">
        <v>0</v>
      </c>
      <c r="I151" s="102">
        <v>0</v>
      </c>
      <c r="J151" s="61" t="e">
        <f t="shared" si="38"/>
        <v>#DIV/0!</v>
      </c>
      <c r="K151" s="61" t="e">
        <f t="shared" si="39"/>
        <v>#DIV/0!</v>
      </c>
      <c r="L151" s="103" t="e">
        <f t="shared" si="40"/>
        <v>#DIV/0!</v>
      </c>
      <c r="M151" s="103" t="e">
        <f t="shared" si="41"/>
        <v>#DIV/0!</v>
      </c>
      <c r="N151" s="103" t="e">
        <f t="shared" si="42"/>
        <v>#DIV/0!</v>
      </c>
      <c r="O151" s="103" t="e">
        <f t="shared" si="43"/>
        <v>#DIV/0!</v>
      </c>
      <c r="P151" s="104" t="e">
        <f t="shared" si="36"/>
        <v>#DIV/0!</v>
      </c>
      <c r="Q151" s="104" t="e">
        <f t="shared" si="37"/>
        <v>#DIV/0!</v>
      </c>
      <c r="R151" s="105">
        <v>0</v>
      </c>
      <c r="S151" s="60"/>
    </row>
    <row r="152" spans="1:19">
      <c r="A152" s="60" t="s">
        <v>89</v>
      </c>
      <c r="B152" s="106" t="s">
        <v>276</v>
      </c>
      <c r="C152" s="102">
        <v>32156.455741712136</v>
      </c>
      <c r="D152" s="102">
        <v>2</v>
      </c>
      <c r="E152" s="102">
        <v>1</v>
      </c>
      <c r="F152" s="102">
        <v>0</v>
      </c>
      <c r="G152" s="102">
        <v>0</v>
      </c>
      <c r="H152" s="102">
        <v>0</v>
      </c>
      <c r="I152" s="102">
        <v>3</v>
      </c>
      <c r="J152" s="61">
        <f t="shared" si="38"/>
        <v>6.2195909153186797</v>
      </c>
      <c r="K152" s="61">
        <f t="shared" si="39"/>
        <v>0.93293863729780191</v>
      </c>
      <c r="L152" s="103">
        <f t="shared" si="40"/>
        <v>0.5</v>
      </c>
      <c r="M152" s="103">
        <f t="shared" si="41"/>
        <v>0</v>
      </c>
      <c r="N152" s="103">
        <f t="shared" si="42"/>
        <v>0</v>
      </c>
      <c r="O152" s="103">
        <f t="shared" si="43"/>
        <v>0</v>
      </c>
      <c r="P152" s="104">
        <f t="shared" si="36"/>
        <v>1.5</v>
      </c>
      <c r="Q152" s="104">
        <f t="shared" si="37"/>
        <v>0</v>
      </c>
      <c r="R152" s="105">
        <v>5</v>
      </c>
      <c r="S152" s="60"/>
    </row>
    <row r="153" spans="1:19">
      <c r="A153" s="60" t="s">
        <v>89</v>
      </c>
      <c r="B153" s="106" t="s">
        <v>268</v>
      </c>
      <c r="C153" s="102">
        <v>106868.06415223204</v>
      </c>
      <c r="D153" s="102">
        <v>5</v>
      </c>
      <c r="E153" s="102">
        <v>5</v>
      </c>
      <c r="F153" s="102">
        <v>1</v>
      </c>
      <c r="G153" s="102">
        <v>0</v>
      </c>
      <c r="H153" s="102">
        <v>0</v>
      </c>
      <c r="I153" s="102">
        <v>6</v>
      </c>
      <c r="J153" s="61">
        <f t="shared" si="38"/>
        <v>4.6786662036635853</v>
      </c>
      <c r="K153" s="61">
        <f t="shared" si="39"/>
        <v>0.5614399444396303</v>
      </c>
      <c r="L153" s="103">
        <f t="shared" si="40"/>
        <v>1</v>
      </c>
      <c r="M153" s="103">
        <f t="shared" si="41"/>
        <v>0.2</v>
      </c>
      <c r="N153" s="103">
        <f t="shared" si="42"/>
        <v>0</v>
      </c>
      <c r="O153" s="103">
        <f t="shared" si="43"/>
        <v>0</v>
      </c>
      <c r="P153" s="104">
        <f t="shared" si="36"/>
        <v>1.2</v>
      </c>
      <c r="Q153" s="104">
        <f t="shared" si="37"/>
        <v>0</v>
      </c>
      <c r="R153" s="105">
        <v>5</v>
      </c>
      <c r="S153" s="60"/>
    </row>
    <row r="154" spans="1:19">
      <c r="A154" s="60" t="s">
        <v>89</v>
      </c>
      <c r="B154" s="106" t="s">
        <v>271</v>
      </c>
      <c r="C154" s="102">
        <v>60648.733055709046</v>
      </c>
      <c r="D154" s="102">
        <v>13</v>
      </c>
      <c r="E154" s="102">
        <v>7</v>
      </c>
      <c r="F154" s="102">
        <v>3</v>
      </c>
      <c r="G154" s="102">
        <v>0</v>
      </c>
      <c r="H154" s="102">
        <v>1</v>
      </c>
      <c r="I154" s="102">
        <v>15</v>
      </c>
      <c r="J154" s="61">
        <f t="shared" si="38"/>
        <v>21.434907779621408</v>
      </c>
      <c r="K154" s="61">
        <f t="shared" si="39"/>
        <v>2.4732585899563162</v>
      </c>
      <c r="L154" s="103">
        <f t="shared" si="40"/>
        <v>0.53846153846153844</v>
      </c>
      <c r="M154" s="103">
        <f t="shared" si="41"/>
        <v>0.23076923076923078</v>
      </c>
      <c r="N154" s="103">
        <f t="shared" si="42"/>
        <v>0</v>
      </c>
      <c r="O154" s="103">
        <f t="shared" si="43"/>
        <v>7.6923076923076927E-2</v>
      </c>
      <c r="P154" s="104">
        <f t="shared" si="36"/>
        <v>1.1538461538461537</v>
      </c>
      <c r="Q154" s="104">
        <f t="shared" si="37"/>
        <v>1.6488390599708778</v>
      </c>
      <c r="R154" s="105">
        <v>11</v>
      </c>
      <c r="S154" s="60"/>
    </row>
    <row r="155" spans="1:19">
      <c r="A155" s="60" t="s">
        <v>89</v>
      </c>
      <c r="B155" s="106" t="s">
        <v>281</v>
      </c>
      <c r="C155" s="102">
        <v>0</v>
      </c>
      <c r="D155" s="102">
        <v>0</v>
      </c>
      <c r="E155" s="102">
        <v>0</v>
      </c>
      <c r="F155" s="102">
        <v>0</v>
      </c>
      <c r="G155" s="102">
        <v>0</v>
      </c>
      <c r="H155" s="102">
        <v>0</v>
      </c>
      <c r="I155" s="102">
        <v>0</v>
      </c>
      <c r="J155" s="61" t="e">
        <f t="shared" si="38"/>
        <v>#DIV/0!</v>
      </c>
      <c r="K155" s="61" t="e">
        <f t="shared" si="39"/>
        <v>#DIV/0!</v>
      </c>
      <c r="L155" s="103" t="e">
        <f t="shared" si="40"/>
        <v>#DIV/0!</v>
      </c>
      <c r="M155" s="103" t="e">
        <f t="shared" si="41"/>
        <v>#DIV/0!</v>
      </c>
      <c r="N155" s="103" t="e">
        <f t="shared" si="42"/>
        <v>#DIV/0!</v>
      </c>
      <c r="O155" s="103" t="e">
        <f t="shared" si="43"/>
        <v>#DIV/0!</v>
      </c>
      <c r="P155" s="104" t="e">
        <f t="shared" si="36"/>
        <v>#DIV/0!</v>
      </c>
      <c r="Q155" s="104" t="e">
        <f t="shared" si="37"/>
        <v>#DIV/0!</v>
      </c>
      <c r="R155" s="105">
        <v>0</v>
      </c>
      <c r="S155" s="60"/>
    </row>
    <row r="156" spans="1:19">
      <c r="A156" s="60" t="s">
        <v>89</v>
      </c>
      <c r="B156" s="106" t="s">
        <v>266</v>
      </c>
      <c r="C156" s="102">
        <v>159758.8320180056</v>
      </c>
      <c r="D156" s="102">
        <v>0</v>
      </c>
      <c r="E156" s="102">
        <v>0</v>
      </c>
      <c r="F156" s="102">
        <v>0</v>
      </c>
      <c r="G156" s="102">
        <v>0</v>
      </c>
      <c r="H156" s="102">
        <v>0</v>
      </c>
      <c r="I156" s="102">
        <v>0</v>
      </c>
      <c r="J156" s="61">
        <f t="shared" si="38"/>
        <v>0</v>
      </c>
      <c r="K156" s="61">
        <f t="shared" si="39"/>
        <v>0</v>
      </c>
      <c r="L156" s="103" t="e">
        <f t="shared" si="40"/>
        <v>#DIV/0!</v>
      </c>
      <c r="M156" s="103" t="e">
        <f t="shared" si="41"/>
        <v>#DIV/0!</v>
      </c>
      <c r="N156" s="103" t="e">
        <f t="shared" si="42"/>
        <v>#DIV/0!</v>
      </c>
      <c r="O156" s="103" t="e">
        <f t="shared" si="43"/>
        <v>#DIV/0!</v>
      </c>
      <c r="P156" s="104" t="e">
        <f t="shared" si="36"/>
        <v>#DIV/0!</v>
      </c>
      <c r="Q156" s="104">
        <f t="shared" si="37"/>
        <v>0</v>
      </c>
      <c r="R156" s="105">
        <v>0</v>
      </c>
      <c r="S156" s="60"/>
    </row>
    <row r="157" spans="1:19">
      <c r="A157" s="60" t="s">
        <v>89</v>
      </c>
      <c r="B157" s="106" t="s">
        <v>279</v>
      </c>
      <c r="C157" s="102">
        <v>27625.447332729767</v>
      </c>
      <c r="D157" s="102">
        <v>0</v>
      </c>
      <c r="E157" s="102">
        <v>0</v>
      </c>
      <c r="F157" s="102">
        <v>0</v>
      </c>
      <c r="G157" s="102">
        <v>0</v>
      </c>
      <c r="H157" s="102">
        <v>0</v>
      </c>
      <c r="I157" s="102">
        <v>0</v>
      </c>
      <c r="J157" s="61">
        <f t="shared" si="38"/>
        <v>0</v>
      </c>
      <c r="K157" s="61">
        <f t="shared" si="39"/>
        <v>0</v>
      </c>
      <c r="L157" s="103" t="e">
        <f t="shared" si="40"/>
        <v>#DIV/0!</v>
      </c>
      <c r="M157" s="103" t="e">
        <f t="shared" si="41"/>
        <v>#DIV/0!</v>
      </c>
      <c r="N157" s="103" t="e">
        <f t="shared" si="42"/>
        <v>#DIV/0!</v>
      </c>
      <c r="O157" s="103" t="e">
        <f t="shared" si="43"/>
        <v>#DIV/0!</v>
      </c>
      <c r="P157" s="104" t="e">
        <f t="shared" si="36"/>
        <v>#DIV/0!</v>
      </c>
      <c r="Q157" s="104">
        <f t="shared" si="37"/>
        <v>0</v>
      </c>
      <c r="R157" s="105">
        <v>0</v>
      </c>
      <c r="S157" s="60"/>
    </row>
    <row r="158" spans="1:19">
      <c r="A158" s="60" t="s">
        <v>89</v>
      </c>
      <c r="B158" s="106" t="s">
        <v>273</v>
      </c>
      <c r="C158" s="102">
        <v>161627.35636909338</v>
      </c>
      <c r="D158" s="102">
        <v>26</v>
      </c>
      <c r="E158" s="102">
        <v>12</v>
      </c>
      <c r="F158" s="102">
        <v>3</v>
      </c>
      <c r="G158" s="102">
        <v>0</v>
      </c>
      <c r="H158" s="102">
        <v>5</v>
      </c>
      <c r="I158" s="102">
        <v>20</v>
      </c>
      <c r="J158" s="61">
        <f t="shared" si="38"/>
        <v>16.08638573573289</v>
      </c>
      <c r="K158" s="61">
        <f t="shared" si="39"/>
        <v>1.2374142873640683</v>
      </c>
      <c r="L158" s="103">
        <f t="shared" si="40"/>
        <v>0.46153846153846156</v>
      </c>
      <c r="M158" s="103">
        <f t="shared" si="41"/>
        <v>0.11538461538461539</v>
      </c>
      <c r="N158" s="103">
        <f t="shared" si="42"/>
        <v>0</v>
      </c>
      <c r="O158" s="103">
        <f t="shared" si="43"/>
        <v>0.19230769230769232</v>
      </c>
      <c r="P158" s="104">
        <f t="shared" si="36"/>
        <v>0.76923076923076927</v>
      </c>
      <c r="Q158" s="104">
        <f t="shared" si="37"/>
        <v>3.0935357184101706</v>
      </c>
      <c r="R158" s="105">
        <v>12</v>
      </c>
      <c r="S158" s="60"/>
    </row>
    <row r="159" spans="1:19">
      <c r="A159" s="108" t="s">
        <v>89</v>
      </c>
      <c r="B159" s="108" t="s">
        <v>269</v>
      </c>
      <c r="C159" s="102">
        <v>104885.34011728848</v>
      </c>
      <c r="D159" s="102">
        <v>1</v>
      </c>
      <c r="E159" s="102">
        <v>1</v>
      </c>
      <c r="F159" s="102">
        <v>1</v>
      </c>
      <c r="G159" s="102">
        <v>0</v>
      </c>
      <c r="H159" s="102">
        <v>0</v>
      </c>
      <c r="I159" s="102">
        <v>1</v>
      </c>
      <c r="J159" s="61">
        <f t="shared" si="38"/>
        <v>0.95342208823630237</v>
      </c>
      <c r="K159" s="61">
        <f t="shared" si="39"/>
        <v>9.5342208823630245E-2</v>
      </c>
      <c r="L159" s="103">
        <f t="shared" si="40"/>
        <v>1</v>
      </c>
      <c r="M159" s="103">
        <f t="shared" si="41"/>
        <v>1</v>
      </c>
      <c r="N159" s="103">
        <f t="shared" si="42"/>
        <v>0</v>
      </c>
      <c r="O159" s="103">
        <f t="shared" si="43"/>
        <v>0</v>
      </c>
      <c r="P159" s="104">
        <f t="shared" si="36"/>
        <v>1</v>
      </c>
      <c r="Q159" s="104">
        <f t="shared" si="37"/>
        <v>0</v>
      </c>
      <c r="R159" s="105">
        <v>5</v>
      </c>
      <c r="S159" s="60"/>
    </row>
    <row r="160" spans="1:19">
      <c r="A160" s="60" t="s">
        <v>89</v>
      </c>
      <c r="B160" s="106" t="s">
        <v>275</v>
      </c>
      <c r="C160" s="102">
        <v>86478.52631181138</v>
      </c>
      <c r="D160" s="102">
        <v>8</v>
      </c>
      <c r="E160" s="102">
        <v>7</v>
      </c>
      <c r="F160" s="102">
        <v>0</v>
      </c>
      <c r="G160" s="102">
        <v>0</v>
      </c>
      <c r="H160" s="102">
        <v>1</v>
      </c>
      <c r="I160" s="102">
        <v>10</v>
      </c>
      <c r="J160" s="61">
        <f t="shared" si="38"/>
        <v>9.2508514439235388</v>
      </c>
      <c r="K160" s="61">
        <f t="shared" si="39"/>
        <v>1.1563564304904423</v>
      </c>
      <c r="L160" s="103">
        <f t="shared" si="40"/>
        <v>0.875</v>
      </c>
      <c r="M160" s="103">
        <f t="shared" si="41"/>
        <v>0</v>
      </c>
      <c r="N160" s="103">
        <f t="shared" si="42"/>
        <v>0</v>
      </c>
      <c r="O160" s="103">
        <f t="shared" si="43"/>
        <v>0.125</v>
      </c>
      <c r="P160" s="104">
        <f t="shared" si="36"/>
        <v>1.25</v>
      </c>
      <c r="Q160" s="104">
        <f t="shared" si="37"/>
        <v>1.1563564304904423</v>
      </c>
      <c r="R160" s="105">
        <v>8</v>
      </c>
      <c r="S160" s="60"/>
    </row>
    <row r="161" spans="1:19">
      <c r="A161" s="60" t="s">
        <v>89</v>
      </c>
      <c r="B161" s="106" t="s">
        <v>282</v>
      </c>
      <c r="C161" s="102">
        <v>0</v>
      </c>
      <c r="D161" s="102">
        <v>0</v>
      </c>
      <c r="E161" s="102">
        <v>0</v>
      </c>
      <c r="F161" s="102">
        <v>0</v>
      </c>
      <c r="G161" s="102">
        <v>0</v>
      </c>
      <c r="H161" s="102">
        <v>0</v>
      </c>
      <c r="I161" s="102">
        <v>0</v>
      </c>
      <c r="J161" s="61" t="e">
        <f t="shared" si="38"/>
        <v>#DIV/0!</v>
      </c>
      <c r="K161" s="61" t="e">
        <f t="shared" si="39"/>
        <v>#DIV/0!</v>
      </c>
      <c r="L161" s="103" t="e">
        <f t="shared" si="40"/>
        <v>#DIV/0!</v>
      </c>
      <c r="M161" s="103" t="e">
        <f t="shared" si="41"/>
        <v>#DIV/0!</v>
      </c>
      <c r="N161" s="103" t="e">
        <f t="shared" si="42"/>
        <v>#DIV/0!</v>
      </c>
      <c r="O161" s="103" t="e">
        <f t="shared" si="43"/>
        <v>#DIV/0!</v>
      </c>
      <c r="P161" s="104" t="e">
        <f t="shared" si="36"/>
        <v>#DIV/0!</v>
      </c>
      <c r="Q161" s="104" t="e">
        <f t="shared" si="37"/>
        <v>#DIV/0!</v>
      </c>
      <c r="R161" s="105">
        <v>0</v>
      </c>
      <c r="S161" s="60"/>
    </row>
    <row r="162" spans="1:19">
      <c r="A162" s="60" t="s">
        <v>89</v>
      </c>
      <c r="B162" s="106" t="s">
        <v>272</v>
      </c>
      <c r="C162" s="102">
        <v>37283.477738817965</v>
      </c>
      <c r="D162" s="102">
        <v>3</v>
      </c>
      <c r="E162" s="102">
        <v>2</v>
      </c>
      <c r="F162" s="102">
        <v>0</v>
      </c>
      <c r="G162" s="102">
        <v>0</v>
      </c>
      <c r="H162" s="102">
        <v>0</v>
      </c>
      <c r="I162" s="102">
        <v>4</v>
      </c>
      <c r="J162" s="61">
        <f t="shared" si="38"/>
        <v>8.0464596704628981</v>
      </c>
      <c r="K162" s="61">
        <f t="shared" si="39"/>
        <v>1.0728612893950531</v>
      </c>
      <c r="L162" s="103">
        <f t="shared" si="40"/>
        <v>0.66666666666666663</v>
      </c>
      <c r="M162" s="103">
        <f t="shared" si="41"/>
        <v>0</v>
      </c>
      <c r="N162" s="103">
        <f t="shared" si="42"/>
        <v>0</v>
      </c>
      <c r="O162" s="103">
        <f t="shared" si="43"/>
        <v>0</v>
      </c>
      <c r="P162" s="104">
        <f t="shared" si="36"/>
        <v>1.3333333333333333</v>
      </c>
      <c r="Q162" s="104">
        <f t="shared" si="37"/>
        <v>0</v>
      </c>
      <c r="R162" s="105">
        <v>6</v>
      </c>
      <c r="S162" s="60"/>
    </row>
    <row r="163" spans="1:19">
      <c r="A163" s="60" t="s">
        <v>89</v>
      </c>
      <c r="B163" s="106" t="s">
        <v>267</v>
      </c>
      <c r="C163" s="102">
        <v>60280.031219260403</v>
      </c>
      <c r="D163" s="102">
        <v>3</v>
      </c>
      <c r="E163" s="102">
        <v>3</v>
      </c>
      <c r="F163" s="102">
        <v>0</v>
      </c>
      <c r="G163" s="102">
        <v>0</v>
      </c>
      <c r="H163" s="102">
        <v>0</v>
      </c>
      <c r="I163" s="102">
        <v>5</v>
      </c>
      <c r="J163" s="61">
        <f t="shared" si="38"/>
        <v>4.976772472276779</v>
      </c>
      <c r="K163" s="61">
        <f t="shared" si="39"/>
        <v>0.82946207871279642</v>
      </c>
      <c r="L163" s="103">
        <f t="shared" si="40"/>
        <v>1</v>
      </c>
      <c r="M163" s="103">
        <f t="shared" si="41"/>
        <v>0</v>
      </c>
      <c r="N163" s="103">
        <f t="shared" si="42"/>
        <v>0</v>
      </c>
      <c r="O163" s="103">
        <f t="shared" si="43"/>
        <v>0</v>
      </c>
      <c r="P163" s="104">
        <f t="shared" si="36"/>
        <v>1.6666666666666667</v>
      </c>
      <c r="Q163" s="104">
        <f t="shared" si="37"/>
        <v>0</v>
      </c>
      <c r="R163" s="105">
        <v>4</v>
      </c>
      <c r="S163" s="60"/>
    </row>
    <row r="164" spans="1:19">
      <c r="A164" s="60" t="s">
        <v>89</v>
      </c>
      <c r="B164" s="106" t="s">
        <v>277</v>
      </c>
      <c r="C164" s="102">
        <v>32654.58388653065</v>
      </c>
      <c r="D164" s="102">
        <v>18</v>
      </c>
      <c r="E164" s="102">
        <v>12</v>
      </c>
      <c r="F164" s="102">
        <v>2</v>
      </c>
      <c r="G164" s="102">
        <v>0</v>
      </c>
      <c r="H164" s="102">
        <v>2</v>
      </c>
      <c r="I164" s="102">
        <v>17</v>
      </c>
      <c r="J164" s="61">
        <f t="shared" si="38"/>
        <v>55.122429557047987</v>
      </c>
      <c r="K164" s="61">
        <f t="shared" si="39"/>
        <v>5.2060072359434209</v>
      </c>
      <c r="L164" s="103">
        <f t="shared" si="40"/>
        <v>0.66666666666666663</v>
      </c>
      <c r="M164" s="103">
        <f t="shared" si="41"/>
        <v>0.1111111111111111</v>
      </c>
      <c r="N164" s="103">
        <f t="shared" si="42"/>
        <v>0</v>
      </c>
      <c r="O164" s="103">
        <f t="shared" si="43"/>
        <v>0.1111111111111111</v>
      </c>
      <c r="P164" s="104">
        <f t="shared" si="36"/>
        <v>0.94444444444444442</v>
      </c>
      <c r="Q164" s="104">
        <f t="shared" si="37"/>
        <v>6.1247143952275529</v>
      </c>
      <c r="R164" s="105">
        <v>10</v>
      </c>
      <c r="S164" s="60"/>
    </row>
    <row r="165" spans="1:19">
      <c r="A165" s="60" t="s">
        <v>89</v>
      </c>
      <c r="B165" s="106" t="s">
        <v>270</v>
      </c>
      <c r="C165" s="102">
        <v>101692.09943347375</v>
      </c>
      <c r="D165" s="102">
        <v>8</v>
      </c>
      <c r="E165" s="102">
        <v>6</v>
      </c>
      <c r="F165" s="102">
        <v>1</v>
      </c>
      <c r="G165" s="102">
        <v>0</v>
      </c>
      <c r="H165" s="102">
        <v>1</v>
      </c>
      <c r="I165" s="102">
        <v>5</v>
      </c>
      <c r="J165" s="61">
        <f t="shared" si="38"/>
        <v>7.8668844920775216</v>
      </c>
      <c r="K165" s="61">
        <f t="shared" si="39"/>
        <v>0.4916802807548451</v>
      </c>
      <c r="L165" s="103">
        <f t="shared" si="40"/>
        <v>0.75</v>
      </c>
      <c r="M165" s="103">
        <f t="shared" si="41"/>
        <v>0.125</v>
      </c>
      <c r="N165" s="103">
        <f t="shared" si="42"/>
        <v>0</v>
      </c>
      <c r="O165" s="103">
        <f t="shared" si="43"/>
        <v>0.125</v>
      </c>
      <c r="P165" s="104">
        <f t="shared" ref="P165:P187" si="44">I165/D165</f>
        <v>0.625</v>
      </c>
      <c r="Q165" s="104">
        <f t="shared" si="37"/>
        <v>0.9833605615096902</v>
      </c>
      <c r="R165" s="105">
        <v>7</v>
      </c>
      <c r="S165" s="60"/>
    </row>
    <row r="166" spans="1:19">
      <c r="A166" s="60" t="s">
        <v>89</v>
      </c>
      <c r="B166" s="106" t="s">
        <v>278</v>
      </c>
      <c r="C166" s="102">
        <v>64197.624183531771</v>
      </c>
      <c r="D166" s="102">
        <v>2</v>
      </c>
      <c r="E166" s="102">
        <v>2</v>
      </c>
      <c r="F166" s="102">
        <v>0</v>
      </c>
      <c r="G166" s="102">
        <v>0</v>
      </c>
      <c r="H166" s="102">
        <v>1</v>
      </c>
      <c r="I166" s="102">
        <v>1</v>
      </c>
      <c r="J166" s="61">
        <f t="shared" si="38"/>
        <v>3.1153800867806072</v>
      </c>
      <c r="K166" s="61">
        <f t="shared" si="39"/>
        <v>0.15576900433903035</v>
      </c>
      <c r="L166" s="103">
        <f t="shared" si="40"/>
        <v>1</v>
      </c>
      <c r="M166" s="103">
        <f t="shared" si="41"/>
        <v>0</v>
      </c>
      <c r="N166" s="103">
        <f t="shared" si="42"/>
        <v>0</v>
      </c>
      <c r="O166" s="103">
        <f t="shared" si="43"/>
        <v>0.5</v>
      </c>
      <c r="P166" s="104">
        <f t="shared" si="44"/>
        <v>0.5</v>
      </c>
      <c r="Q166" s="104">
        <f t="shared" si="37"/>
        <v>1.5576900433903036</v>
      </c>
      <c r="R166" s="105">
        <v>6</v>
      </c>
      <c r="S166" s="60"/>
    </row>
    <row r="167" spans="1:19">
      <c r="A167" s="60" t="s">
        <v>89</v>
      </c>
      <c r="B167" s="106" t="s">
        <v>280</v>
      </c>
      <c r="C167" s="102">
        <v>0</v>
      </c>
      <c r="D167" s="102">
        <v>0</v>
      </c>
      <c r="E167" s="102">
        <v>0</v>
      </c>
      <c r="F167" s="102">
        <v>0</v>
      </c>
      <c r="G167" s="102">
        <v>0</v>
      </c>
      <c r="H167" s="102">
        <v>0</v>
      </c>
      <c r="I167" s="102">
        <v>0</v>
      </c>
      <c r="J167" s="61" t="e">
        <f t="shared" si="38"/>
        <v>#DIV/0!</v>
      </c>
      <c r="K167" s="61" t="e">
        <f t="shared" si="39"/>
        <v>#DIV/0!</v>
      </c>
      <c r="L167" s="103" t="e">
        <f t="shared" si="40"/>
        <v>#DIV/0!</v>
      </c>
      <c r="M167" s="103" t="e">
        <f t="shared" si="41"/>
        <v>#DIV/0!</v>
      </c>
      <c r="N167" s="103" t="e">
        <f t="shared" si="42"/>
        <v>#DIV/0!</v>
      </c>
      <c r="O167" s="103" t="e">
        <f t="shared" si="43"/>
        <v>#DIV/0!</v>
      </c>
      <c r="P167" s="104" t="e">
        <f t="shared" si="44"/>
        <v>#DIV/0!</v>
      </c>
      <c r="Q167" s="104" t="e">
        <f t="shared" si="37"/>
        <v>#DIV/0!</v>
      </c>
      <c r="R167" s="105">
        <v>0</v>
      </c>
      <c r="S167" s="60"/>
    </row>
    <row r="168" spans="1:19">
      <c r="A168" s="60" t="s">
        <v>95</v>
      </c>
      <c r="B168" s="106" t="s">
        <v>248</v>
      </c>
      <c r="C168" s="102">
        <v>96029.970346300848</v>
      </c>
      <c r="D168" s="102">
        <v>2</v>
      </c>
      <c r="E168" s="102">
        <v>1</v>
      </c>
      <c r="F168" s="102">
        <v>0</v>
      </c>
      <c r="G168" s="102">
        <v>0</v>
      </c>
      <c r="H168" s="102">
        <v>0</v>
      </c>
      <c r="I168" s="102">
        <v>3</v>
      </c>
      <c r="J168" s="61">
        <f t="shared" si="38"/>
        <v>2.0826831381782691</v>
      </c>
      <c r="K168" s="61">
        <f t="shared" si="39"/>
        <v>0.31240247072674038</v>
      </c>
      <c r="L168" s="103">
        <f t="shared" si="40"/>
        <v>0.5</v>
      </c>
      <c r="M168" s="103">
        <f t="shared" si="41"/>
        <v>0</v>
      </c>
      <c r="N168" s="103">
        <f t="shared" si="42"/>
        <v>0</v>
      </c>
      <c r="O168" s="103">
        <f t="shared" si="43"/>
        <v>0</v>
      </c>
      <c r="P168" s="104">
        <f t="shared" si="44"/>
        <v>1.5</v>
      </c>
      <c r="Q168" s="104">
        <f t="shared" si="37"/>
        <v>0</v>
      </c>
      <c r="R168" s="105">
        <v>3</v>
      </c>
      <c r="S168" s="60"/>
    </row>
    <row r="169" spans="1:19">
      <c r="A169" s="60" t="s">
        <v>95</v>
      </c>
      <c r="B169" s="106" t="s">
        <v>245</v>
      </c>
      <c r="C169" s="102">
        <v>61692.844450961828</v>
      </c>
      <c r="D169" s="102">
        <v>1</v>
      </c>
      <c r="E169" s="102">
        <v>1</v>
      </c>
      <c r="F169" s="102">
        <v>0</v>
      </c>
      <c r="G169" s="102">
        <v>0</v>
      </c>
      <c r="H169" s="102">
        <v>0</v>
      </c>
      <c r="I169" s="102">
        <v>2</v>
      </c>
      <c r="J169" s="61">
        <f t="shared" si="38"/>
        <v>1.620933527866228</v>
      </c>
      <c r="K169" s="61">
        <f t="shared" si="39"/>
        <v>0.32418670557324558</v>
      </c>
      <c r="L169" s="103">
        <f t="shared" si="40"/>
        <v>1</v>
      </c>
      <c r="M169" s="103">
        <f t="shared" si="41"/>
        <v>0</v>
      </c>
      <c r="N169" s="103">
        <f t="shared" si="42"/>
        <v>0</v>
      </c>
      <c r="O169" s="103">
        <f t="shared" si="43"/>
        <v>0</v>
      </c>
      <c r="P169" s="104">
        <f t="shared" si="44"/>
        <v>2</v>
      </c>
      <c r="Q169" s="104">
        <f t="shared" si="37"/>
        <v>0</v>
      </c>
      <c r="R169" s="105">
        <v>2</v>
      </c>
      <c r="S169" s="60"/>
    </row>
    <row r="170" spans="1:19">
      <c r="A170" s="60" t="s">
        <v>95</v>
      </c>
      <c r="B170" s="106" t="s">
        <v>244</v>
      </c>
      <c r="C170" s="102">
        <v>0</v>
      </c>
      <c r="D170" s="102">
        <v>0</v>
      </c>
      <c r="E170" s="102">
        <v>0</v>
      </c>
      <c r="F170" s="102">
        <v>0</v>
      </c>
      <c r="G170" s="102">
        <v>0</v>
      </c>
      <c r="H170" s="102">
        <v>0</v>
      </c>
      <c r="I170" s="102">
        <v>0</v>
      </c>
      <c r="J170" s="61" t="e">
        <f t="shared" si="38"/>
        <v>#DIV/0!</v>
      </c>
      <c r="K170" s="61" t="e">
        <f t="shared" si="39"/>
        <v>#DIV/0!</v>
      </c>
      <c r="L170" s="103" t="e">
        <f t="shared" si="40"/>
        <v>#DIV/0!</v>
      </c>
      <c r="M170" s="103" t="e">
        <f t="shared" si="41"/>
        <v>#DIV/0!</v>
      </c>
      <c r="N170" s="103" t="e">
        <f t="shared" si="42"/>
        <v>#DIV/0!</v>
      </c>
      <c r="O170" s="103" t="e">
        <f t="shared" si="43"/>
        <v>#DIV/0!</v>
      </c>
      <c r="P170" s="104" t="e">
        <f t="shared" si="44"/>
        <v>#DIV/0!</v>
      </c>
      <c r="Q170" s="104" t="e">
        <f t="shared" si="37"/>
        <v>#DIV/0!</v>
      </c>
      <c r="R170" s="105">
        <v>0</v>
      </c>
      <c r="S170" s="60"/>
    </row>
    <row r="171" spans="1:19">
      <c r="A171" s="60" t="s">
        <v>95</v>
      </c>
      <c r="B171" s="106" t="s">
        <v>246</v>
      </c>
      <c r="C171" s="102">
        <v>47651.721416885397</v>
      </c>
      <c r="D171" s="102">
        <v>0</v>
      </c>
      <c r="E171" s="102">
        <v>0</v>
      </c>
      <c r="F171" s="102">
        <v>0</v>
      </c>
      <c r="G171" s="102">
        <v>0</v>
      </c>
      <c r="H171" s="102">
        <v>0</v>
      </c>
      <c r="I171" s="102">
        <v>0</v>
      </c>
      <c r="J171" s="61">
        <f t="shared" si="38"/>
        <v>0</v>
      </c>
      <c r="K171" s="61">
        <f t="shared" si="39"/>
        <v>0</v>
      </c>
      <c r="L171" s="103" t="e">
        <f t="shared" si="40"/>
        <v>#DIV/0!</v>
      </c>
      <c r="M171" s="103" t="e">
        <f t="shared" si="41"/>
        <v>#DIV/0!</v>
      </c>
      <c r="N171" s="103" t="e">
        <f t="shared" si="42"/>
        <v>#DIV/0!</v>
      </c>
      <c r="O171" s="103" t="e">
        <f t="shared" si="43"/>
        <v>#DIV/0!</v>
      </c>
      <c r="P171" s="104" t="e">
        <f t="shared" si="44"/>
        <v>#DIV/0!</v>
      </c>
      <c r="Q171" s="104">
        <f t="shared" si="37"/>
        <v>0</v>
      </c>
      <c r="R171" s="105">
        <v>0</v>
      </c>
      <c r="S171" s="60"/>
    </row>
    <row r="172" spans="1:19">
      <c r="A172" s="60" t="s">
        <v>95</v>
      </c>
      <c r="B172" s="106" t="s">
        <v>236</v>
      </c>
      <c r="C172" s="102">
        <v>136914.54478270421</v>
      </c>
      <c r="D172" s="102">
        <v>0</v>
      </c>
      <c r="E172" s="102">
        <v>0</v>
      </c>
      <c r="F172" s="102">
        <v>0</v>
      </c>
      <c r="G172" s="102">
        <v>0</v>
      </c>
      <c r="H172" s="102">
        <v>0</v>
      </c>
      <c r="I172" s="102">
        <v>3</v>
      </c>
      <c r="J172" s="61">
        <f t="shared" si="38"/>
        <v>0</v>
      </c>
      <c r="K172" s="61">
        <f t="shared" si="39"/>
        <v>0.21911477737893165</v>
      </c>
      <c r="L172" s="103" t="e">
        <f t="shared" si="40"/>
        <v>#DIV/0!</v>
      </c>
      <c r="M172" s="103" t="e">
        <f t="shared" si="41"/>
        <v>#DIV/0!</v>
      </c>
      <c r="N172" s="103" t="e">
        <f t="shared" si="42"/>
        <v>#DIV/0!</v>
      </c>
      <c r="O172" s="103" t="e">
        <f t="shared" si="43"/>
        <v>#DIV/0!</v>
      </c>
      <c r="P172" s="104" t="e">
        <f t="shared" si="44"/>
        <v>#DIV/0!</v>
      </c>
      <c r="Q172" s="104">
        <f t="shared" si="37"/>
        <v>0</v>
      </c>
      <c r="R172" s="105">
        <v>0</v>
      </c>
      <c r="S172" s="60"/>
    </row>
    <row r="173" spans="1:19">
      <c r="A173" s="60" t="s">
        <v>95</v>
      </c>
      <c r="B173" s="106" t="s">
        <v>255</v>
      </c>
      <c r="C173" s="102">
        <v>98510.822526062926</v>
      </c>
      <c r="D173" s="102">
        <v>0</v>
      </c>
      <c r="E173" s="102">
        <v>0</v>
      </c>
      <c r="F173" s="102">
        <v>0</v>
      </c>
      <c r="G173" s="102">
        <v>0</v>
      </c>
      <c r="H173" s="102">
        <v>0</v>
      </c>
      <c r="I173" s="102">
        <v>0</v>
      </c>
      <c r="J173" s="61">
        <f t="shared" si="38"/>
        <v>0</v>
      </c>
      <c r="K173" s="61">
        <f t="shared" si="39"/>
        <v>0</v>
      </c>
      <c r="L173" s="103" t="e">
        <f t="shared" si="40"/>
        <v>#DIV/0!</v>
      </c>
      <c r="M173" s="103" t="e">
        <f t="shared" si="41"/>
        <v>#DIV/0!</v>
      </c>
      <c r="N173" s="103" t="e">
        <f t="shared" si="42"/>
        <v>#DIV/0!</v>
      </c>
      <c r="O173" s="103" t="e">
        <f t="shared" si="43"/>
        <v>#DIV/0!</v>
      </c>
      <c r="P173" s="104" t="e">
        <f t="shared" si="44"/>
        <v>#DIV/0!</v>
      </c>
      <c r="Q173" s="104">
        <f t="shared" si="37"/>
        <v>0</v>
      </c>
      <c r="R173" s="105">
        <v>0</v>
      </c>
      <c r="S173" s="60"/>
    </row>
    <row r="174" spans="1:19">
      <c r="A174" s="60" t="s">
        <v>95</v>
      </c>
      <c r="B174" s="106" t="s">
        <v>242</v>
      </c>
      <c r="C174" s="102">
        <v>137953.21809777338</v>
      </c>
      <c r="D174" s="102">
        <v>4</v>
      </c>
      <c r="E174" s="102">
        <v>3</v>
      </c>
      <c r="F174" s="102">
        <v>0</v>
      </c>
      <c r="G174" s="102">
        <v>0</v>
      </c>
      <c r="H174" s="102">
        <v>1</v>
      </c>
      <c r="I174" s="102">
        <v>7</v>
      </c>
      <c r="J174" s="61">
        <f t="shared" si="38"/>
        <v>2.8995336644956176</v>
      </c>
      <c r="K174" s="61">
        <f t="shared" si="39"/>
        <v>0.50741839128673305</v>
      </c>
      <c r="L174" s="103">
        <f t="shared" si="40"/>
        <v>0.75</v>
      </c>
      <c r="M174" s="103">
        <f t="shared" si="41"/>
        <v>0</v>
      </c>
      <c r="N174" s="103">
        <f t="shared" si="42"/>
        <v>0</v>
      </c>
      <c r="O174" s="103">
        <f t="shared" si="43"/>
        <v>0.25</v>
      </c>
      <c r="P174" s="104">
        <f t="shared" si="44"/>
        <v>1.75</v>
      </c>
      <c r="Q174" s="104">
        <f t="shared" si="37"/>
        <v>0.72488341612390439</v>
      </c>
      <c r="R174" s="105">
        <v>8</v>
      </c>
      <c r="S174" s="60"/>
    </row>
    <row r="175" spans="1:19">
      <c r="A175" s="60" t="s">
        <v>95</v>
      </c>
      <c r="B175" s="106" t="s">
        <v>249</v>
      </c>
      <c r="C175" s="102">
        <v>102277.23686122999</v>
      </c>
      <c r="D175" s="102">
        <v>0</v>
      </c>
      <c r="E175" s="102">
        <v>0</v>
      </c>
      <c r="F175" s="102">
        <v>0</v>
      </c>
      <c r="G175" s="102">
        <v>0</v>
      </c>
      <c r="H175" s="102">
        <v>0</v>
      </c>
      <c r="I175" s="102">
        <v>0</v>
      </c>
      <c r="J175" s="61">
        <f t="shared" si="38"/>
        <v>0</v>
      </c>
      <c r="K175" s="61">
        <f t="shared" si="39"/>
        <v>0</v>
      </c>
      <c r="L175" s="103" t="e">
        <f t="shared" si="40"/>
        <v>#DIV/0!</v>
      </c>
      <c r="M175" s="103" t="e">
        <f t="shared" si="41"/>
        <v>#DIV/0!</v>
      </c>
      <c r="N175" s="103" t="e">
        <f t="shared" si="42"/>
        <v>#DIV/0!</v>
      </c>
      <c r="O175" s="103" t="e">
        <f t="shared" si="43"/>
        <v>#DIV/0!</v>
      </c>
      <c r="P175" s="104" t="e">
        <f t="shared" si="44"/>
        <v>#DIV/0!</v>
      </c>
      <c r="Q175" s="104">
        <f t="shared" si="37"/>
        <v>0</v>
      </c>
      <c r="R175" s="105">
        <v>0</v>
      </c>
      <c r="S175" s="60"/>
    </row>
    <row r="176" spans="1:19">
      <c r="A176" s="60" t="s">
        <v>95</v>
      </c>
      <c r="B176" s="106" t="s">
        <v>243</v>
      </c>
      <c r="C176" s="102">
        <v>265119.46034334146</v>
      </c>
      <c r="D176" s="102">
        <v>8</v>
      </c>
      <c r="E176" s="102">
        <v>8</v>
      </c>
      <c r="F176" s="102">
        <v>0</v>
      </c>
      <c r="G176" s="102">
        <v>0</v>
      </c>
      <c r="H176" s="102">
        <v>3</v>
      </c>
      <c r="I176" s="102">
        <v>5</v>
      </c>
      <c r="J176" s="61">
        <f t="shared" si="38"/>
        <v>3.0175076509433314</v>
      </c>
      <c r="K176" s="61">
        <f t="shared" si="39"/>
        <v>0.18859422818395821</v>
      </c>
      <c r="L176" s="103">
        <f t="shared" si="40"/>
        <v>1</v>
      </c>
      <c r="M176" s="103">
        <f t="shared" si="41"/>
        <v>0</v>
      </c>
      <c r="N176" s="103">
        <f t="shared" si="42"/>
        <v>0</v>
      </c>
      <c r="O176" s="103">
        <f t="shared" si="43"/>
        <v>0.375</v>
      </c>
      <c r="P176" s="104">
        <f t="shared" si="44"/>
        <v>0.625</v>
      </c>
      <c r="Q176" s="104">
        <f t="shared" si="37"/>
        <v>1.1315653691037493</v>
      </c>
      <c r="R176" s="105">
        <v>6</v>
      </c>
      <c r="S176" s="60"/>
    </row>
    <row r="177" spans="1:19">
      <c r="A177" s="60" t="s">
        <v>95</v>
      </c>
      <c r="B177" s="106" t="s">
        <v>239</v>
      </c>
      <c r="C177" s="102">
        <v>181428.49393364764</v>
      </c>
      <c r="D177" s="102">
        <v>7</v>
      </c>
      <c r="E177" s="102">
        <v>6</v>
      </c>
      <c r="F177" s="102">
        <v>0</v>
      </c>
      <c r="G177" s="102">
        <v>0</v>
      </c>
      <c r="H177" s="102">
        <v>1</v>
      </c>
      <c r="I177" s="102">
        <v>4</v>
      </c>
      <c r="J177" s="61">
        <f t="shared" si="38"/>
        <v>3.8582693645464823</v>
      </c>
      <c r="K177" s="61">
        <f t="shared" si="39"/>
        <v>0.22047253511694184</v>
      </c>
      <c r="L177" s="103">
        <f t="shared" si="40"/>
        <v>0.8571428571428571</v>
      </c>
      <c r="M177" s="103">
        <f t="shared" si="41"/>
        <v>0</v>
      </c>
      <c r="N177" s="103">
        <f t="shared" si="42"/>
        <v>0</v>
      </c>
      <c r="O177" s="103">
        <f t="shared" si="43"/>
        <v>0.14285714285714285</v>
      </c>
      <c r="P177" s="104">
        <f t="shared" si="44"/>
        <v>0.5714285714285714</v>
      </c>
      <c r="Q177" s="104">
        <f t="shared" si="37"/>
        <v>0.55118133779235468</v>
      </c>
      <c r="R177" s="105">
        <v>4</v>
      </c>
      <c r="S177" s="60"/>
    </row>
    <row r="178" spans="1:19">
      <c r="A178" s="60" t="s">
        <v>95</v>
      </c>
      <c r="B178" s="106" t="s">
        <v>237</v>
      </c>
      <c r="C178" s="102">
        <v>128766.12543558564</v>
      </c>
      <c r="D178" s="102">
        <v>3</v>
      </c>
      <c r="E178" s="102">
        <v>3</v>
      </c>
      <c r="F178" s="102">
        <v>0</v>
      </c>
      <c r="G178" s="102">
        <v>0</v>
      </c>
      <c r="H178" s="102">
        <v>2</v>
      </c>
      <c r="I178" s="102">
        <v>2</v>
      </c>
      <c r="J178" s="61">
        <f t="shared" si="38"/>
        <v>2.3298052883487039</v>
      </c>
      <c r="K178" s="61">
        <f t="shared" si="39"/>
        <v>0.15532035255658028</v>
      </c>
      <c r="L178" s="103">
        <f t="shared" si="40"/>
        <v>1</v>
      </c>
      <c r="M178" s="103">
        <f t="shared" si="41"/>
        <v>0</v>
      </c>
      <c r="N178" s="103">
        <f t="shared" si="42"/>
        <v>0</v>
      </c>
      <c r="O178" s="103">
        <f t="shared" si="43"/>
        <v>0.66666666666666663</v>
      </c>
      <c r="P178" s="104">
        <f t="shared" si="44"/>
        <v>0.66666666666666663</v>
      </c>
      <c r="Q178" s="104">
        <f t="shared" si="37"/>
        <v>1.5532035255658028</v>
      </c>
      <c r="R178" s="105">
        <v>5</v>
      </c>
      <c r="S178" s="60"/>
    </row>
    <row r="179" spans="1:19">
      <c r="A179" s="60" t="s">
        <v>95</v>
      </c>
      <c r="B179" s="106" t="s">
        <v>251</v>
      </c>
      <c r="C179" s="102">
        <v>0</v>
      </c>
      <c r="D179" s="102">
        <v>0</v>
      </c>
      <c r="E179" s="102">
        <v>0</v>
      </c>
      <c r="F179" s="102">
        <v>0</v>
      </c>
      <c r="G179" s="102">
        <v>0</v>
      </c>
      <c r="H179" s="102">
        <v>0</v>
      </c>
      <c r="I179" s="102">
        <v>0</v>
      </c>
      <c r="J179" s="61" t="e">
        <f t="shared" si="38"/>
        <v>#DIV/0!</v>
      </c>
      <c r="K179" s="61" t="e">
        <f t="shared" si="39"/>
        <v>#DIV/0!</v>
      </c>
      <c r="L179" s="103" t="e">
        <f t="shared" si="40"/>
        <v>#DIV/0!</v>
      </c>
      <c r="M179" s="103" t="e">
        <f t="shared" si="41"/>
        <v>#DIV/0!</v>
      </c>
      <c r="N179" s="103" t="e">
        <f t="shared" si="42"/>
        <v>#DIV/0!</v>
      </c>
      <c r="O179" s="103" t="e">
        <f t="shared" si="43"/>
        <v>#DIV/0!</v>
      </c>
      <c r="P179" s="104" t="e">
        <f t="shared" si="44"/>
        <v>#DIV/0!</v>
      </c>
      <c r="Q179" s="104" t="e">
        <f t="shared" si="37"/>
        <v>#DIV/0!</v>
      </c>
      <c r="R179" s="105">
        <v>0</v>
      </c>
      <c r="S179" s="60"/>
    </row>
    <row r="180" spans="1:19">
      <c r="A180" s="60" t="s">
        <v>95</v>
      </c>
      <c r="B180" s="106" t="s">
        <v>250</v>
      </c>
      <c r="C180" s="102">
        <v>46844.710317637939</v>
      </c>
      <c r="D180" s="102">
        <v>0</v>
      </c>
      <c r="E180" s="102">
        <v>0</v>
      </c>
      <c r="F180" s="102">
        <v>0</v>
      </c>
      <c r="G180" s="102">
        <v>0</v>
      </c>
      <c r="H180" s="102">
        <v>0</v>
      </c>
      <c r="I180" s="102">
        <v>0</v>
      </c>
      <c r="J180" s="61">
        <f t="shared" si="38"/>
        <v>0</v>
      </c>
      <c r="K180" s="61">
        <f t="shared" si="39"/>
        <v>0</v>
      </c>
      <c r="L180" s="103" t="e">
        <f t="shared" si="40"/>
        <v>#DIV/0!</v>
      </c>
      <c r="M180" s="103" t="e">
        <f t="shared" si="41"/>
        <v>#DIV/0!</v>
      </c>
      <c r="N180" s="103" t="e">
        <f t="shared" si="42"/>
        <v>#DIV/0!</v>
      </c>
      <c r="O180" s="103" t="e">
        <f t="shared" si="43"/>
        <v>#DIV/0!</v>
      </c>
      <c r="P180" s="104" t="e">
        <f t="shared" si="44"/>
        <v>#DIV/0!</v>
      </c>
      <c r="Q180" s="104">
        <f t="shared" si="37"/>
        <v>0</v>
      </c>
      <c r="R180" s="105">
        <v>0</v>
      </c>
      <c r="S180" s="60"/>
    </row>
    <row r="181" spans="1:19">
      <c r="A181" s="60" t="s">
        <v>95</v>
      </c>
      <c r="B181" s="106" t="s">
        <v>254</v>
      </c>
      <c r="C181" s="102">
        <v>0</v>
      </c>
      <c r="D181" s="102">
        <v>0</v>
      </c>
      <c r="E181" s="102">
        <v>0</v>
      </c>
      <c r="F181" s="102">
        <v>0</v>
      </c>
      <c r="G181" s="102">
        <v>0</v>
      </c>
      <c r="H181" s="102">
        <v>0</v>
      </c>
      <c r="I181" s="102">
        <v>0</v>
      </c>
      <c r="J181" s="61" t="e">
        <f t="shared" si="38"/>
        <v>#DIV/0!</v>
      </c>
      <c r="K181" s="61" t="e">
        <f t="shared" si="39"/>
        <v>#DIV/0!</v>
      </c>
      <c r="L181" s="103" t="e">
        <f t="shared" si="40"/>
        <v>#DIV/0!</v>
      </c>
      <c r="M181" s="103" t="e">
        <f t="shared" si="41"/>
        <v>#DIV/0!</v>
      </c>
      <c r="N181" s="103" t="e">
        <f t="shared" si="42"/>
        <v>#DIV/0!</v>
      </c>
      <c r="O181" s="103" t="e">
        <f t="shared" si="43"/>
        <v>#DIV/0!</v>
      </c>
      <c r="P181" s="104" t="e">
        <f t="shared" si="44"/>
        <v>#DIV/0!</v>
      </c>
      <c r="Q181" s="104" t="e">
        <f t="shared" si="37"/>
        <v>#DIV/0!</v>
      </c>
      <c r="R181" s="105">
        <v>0</v>
      </c>
      <c r="S181" s="60"/>
    </row>
    <row r="182" spans="1:19">
      <c r="A182" s="60" t="s">
        <v>95</v>
      </c>
      <c r="B182" s="106" t="s">
        <v>238</v>
      </c>
      <c r="C182" s="102">
        <v>81820.266826532577</v>
      </c>
      <c r="D182" s="102">
        <v>10</v>
      </c>
      <c r="E182" s="102">
        <v>9</v>
      </c>
      <c r="F182" s="102">
        <v>1</v>
      </c>
      <c r="G182" s="102">
        <v>0</v>
      </c>
      <c r="H182" s="102">
        <v>6</v>
      </c>
      <c r="I182" s="102">
        <v>15</v>
      </c>
      <c r="J182" s="61">
        <f t="shared" si="38"/>
        <v>12.221910765948776</v>
      </c>
      <c r="K182" s="61">
        <f t="shared" si="39"/>
        <v>1.8332866148923166</v>
      </c>
      <c r="L182" s="103">
        <f t="shared" si="40"/>
        <v>0.9</v>
      </c>
      <c r="M182" s="103">
        <f t="shared" si="41"/>
        <v>0.1</v>
      </c>
      <c r="N182" s="103">
        <f t="shared" si="42"/>
        <v>0</v>
      </c>
      <c r="O182" s="103">
        <f t="shared" si="43"/>
        <v>0.6</v>
      </c>
      <c r="P182" s="104">
        <f t="shared" si="44"/>
        <v>1.5</v>
      </c>
      <c r="Q182" s="104">
        <f t="shared" si="37"/>
        <v>7.3331464595692655</v>
      </c>
      <c r="R182" s="105">
        <v>10</v>
      </c>
      <c r="S182" s="60"/>
    </row>
    <row r="183" spans="1:19">
      <c r="A183" s="60" t="s">
        <v>95</v>
      </c>
      <c r="B183" s="106" t="s">
        <v>253</v>
      </c>
      <c r="C183" s="102">
        <v>0</v>
      </c>
      <c r="D183" s="102">
        <v>0</v>
      </c>
      <c r="E183" s="102">
        <v>0</v>
      </c>
      <c r="F183" s="102">
        <v>0</v>
      </c>
      <c r="G183" s="102">
        <v>0</v>
      </c>
      <c r="H183" s="102">
        <v>0</v>
      </c>
      <c r="I183" s="102">
        <v>0</v>
      </c>
      <c r="J183" s="61" t="e">
        <f t="shared" si="38"/>
        <v>#DIV/0!</v>
      </c>
      <c r="K183" s="61" t="e">
        <f t="shared" si="39"/>
        <v>#DIV/0!</v>
      </c>
      <c r="L183" s="103" t="e">
        <f t="shared" si="40"/>
        <v>#DIV/0!</v>
      </c>
      <c r="M183" s="103" t="e">
        <f t="shared" si="41"/>
        <v>#DIV/0!</v>
      </c>
      <c r="N183" s="103" t="e">
        <f t="shared" si="42"/>
        <v>#DIV/0!</v>
      </c>
      <c r="O183" s="103" t="e">
        <f t="shared" si="43"/>
        <v>#DIV/0!</v>
      </c>
      <c r="P183" s="104" t="e">
        <f t="shared" si="44"/>
        <v>#DIV/0!</v>
      </c>
      <c r="Q183" s="104" t="e">
        <f t="shared" si="37"/>
        <v>#DIV/0!</v>
      </c>
      <c r="R183" s="105">
        <v>0</v>
      </c>
      <c r="S183" s="60"/>
    </row>
    <row r="184" spans="1:19">
      <c r="A184" s="60" t="s">
        <v>95</v>
      </c>
      <c r="B184" s="106" t="s">
        <v>252</v>
      </c>
      <c r="C184" s="102">
        <v>190473.10889502484</v>
      </c>
      <c r="D184" s="102">
        <v>5</v>
      </c>
      <c r="E184" s="102">
        <v>1</v>
      </c>
      <c r="F184" s="102">
        <v>0</v>
      </c>
      <c r="G184" s="102">
        <v>0</v>
      </c>
      <c r="H184" s="102">
        <v>2</v>
      </c>
      <c r="I184" s="102">
        <v>5</v>
      </c>
      <c r="J184" s="61">
        <f t="shared" si="38"/>
        <v>2.6250424687275107</v>
      </c>
      <c r="K184" s="61">
        <f t="shared" si="39"/>
        <v>0.26250424687275109</v>
      </c>
      <c r="L184" s="103">
        <f t="shared" si="40"/>
        <v>0.2</v>
      </c>
      <c r="M184" s="103">
        <f t="shared" si="41"/>
        <v>0</v>
      </c>
      <c r="N184" s="103">
        <f t="shared" si="42"/>
        <v>0</v>
      </c>
      <c r="O184" s="103">
        <f t="shared" si="43"/>
        <v>0.4</v>
      </c>
      <c r="P184" s="104">
        <f t="shared" si="44"/>
        <v>1</v>
      </c>
      <c r="Q184" s="104">
        <f t="shared" si="37"/>
        <v>1.0500169874910044</v>
      </c>
      <c r="R184" s="105">
        <v>9</v>
      </c>
      <c r="S184" s="60"/>
    </row>
    <row r="185" spans="1:19">
      <c r="A185" s="60" t="s">
        <v>95</v>
      </c>
      <c r="B185" s="106" t="s">
        <v>240</v>
      </c>
      <c r="C185" s="102">
        <v>284017.8765974167</v>
      </c>
      <c r="D185" s="102">
        <v>11</v>
      </c>
      <c r="E185" s="102">
        <v>9</v>
      </c>
      <c r="F185" s="102">
        <v>0</v>
      </c>
      <c r="G185" s="102">
        <v>0</v>
      </c>
      <c r="H185" s="102">
        <v>3</v>
      </c>
      <c r="I185" s="102">
        <v>10</v>
      </c>
      <c r="J185" s="61">
        <f t="shared" si="38"/>
        <v>3.87299564794368</v>
      </c>
      <c r="K185" s="61">
        <f t="shared" si="39"/>
        <v>0.35209051344942538</v>
      </c>
      <c r="L185" s="103">
        <f t="shared" si="40"/>
        <v>0.81818181818181823</v>
      </c>
      <c r="M185" s="103">
        <f t="shared" si="41"/>
        <v>0</v>
      </c>
      <c r="N185" s="103">
        <f t="shared" si="42"/>
        <v>0</v>
      </c>
      <c r="O185" s="103">
        <f t="shared" si="43"/>
        <v>0.27272727272727271</v>
      </c>
      <c r="P185" s="104">
        <f t="shared" si="44"/>
        <v>0.90909090909090906</v>
      </c>
      <c r="Q185" s="104">
        <f t="shared" si="37"/>
        <v>1.0562715403482763</v>
      </c>
      <c r="R185" s="105">
        <v>8</v>
      </c>
      <c r="S185" s="60"/>
    </row>
    <row r="186" spans="1:19">
      <c r="A186" s="60" t="s">
        <v>95</v>
      </c>
      <c r="B186" s="106" t="s">
        <v>241</v>
      </c>
      <c r="C186" s="102">
        <v>116699.02550815899</v>
      </c>
      <c r="D186" s="102">
        <v>1</v>
      </c>
      <c r="E186" s="102">
        <v>0</v>
      </c>
      <c r="F186" s="102">
        <v>0</v>
      </c>
      <c r="G186" s="102">
        <v>0</v>
      </c>
      <c r="H186" s="102">
        <v>0</v>
      </c>
      <c r="I186" s="102">
        <v>4</v>
      </c>
      <c r="J186" s="61">
        <f t="shared" si="38"/>
        <v>0.85690518463676912</v>
      </c>
      <c r="K186" s="61">
        <f t="shared" si="39"/>
        <v>0.34276207385470764</v>
      </c>
      <c r="L186" s="103">
        <f t="shared" si="40"/>
        <v>0</v>
      </c>
      <c r="M186" s="103">
        <f t="shared" si="41"/>
        <v>0</v>
      </c>
      <c r="N186" s="103">
        <f t="shared" si="42"/>
        <v>0</v>
      </c>
      <c r="O186" s="103">
        <f t="shared" si="43"/>
        <v>0</v>
      </c>
      <c r="P186" s="104">
        <f t="shared" si="44"/>
        <v>4</v>
      </c>
      <c r="Q186" s="104">
        <f t="shared" si="37"/>
        <v>0</v>
      </c>
      <c r="R186" s="105">
        <v>4</v>
      </c>
      <c r="S186" s="60"/>
    </row>
    <row r="187" spans="1:19">
      <c r="A187" s="60" t="s">
        <v>95</v>
      </c>
      <c r="B187" s="106" t="s">
        <v>247</v>
      </c>
      <c r="C187" s="102">
        <v>23802.476963653186</v>
      </c>
      <c r="D187" s="102">
        <v>0</v>
      </c>
      <c r="E187" s="102">
        <v>0</v>
      </c>
      <c r="F187" s="102">
        <v>0</v>
      </c>
      <c r="G187" s="102">
        <v>0</v>
      </c>
      <c r="H187" s="102">
        <v>0</v>
      </c>
      <c r="I187" s="102">
        <v>1</v>
      </c>
      <c r="J187" s="61">
        <f t="shared" si="38"/>
        <v>0</v>
      </c>
      <c r="K187" s="61">
        <f t="shared" si="39"/>
        <v>0.42012434316269609</v>
      </c>
      <c r="L187" s="103" t="e">
        <f t="shared" si="40"/>
        <v>#DIV/0!</v>
      </c>
      <c r="M187" s="103" t="e">
        <f t="shared" si="41"/>
        <v>#DIV/0!</v>
      </c>
      <c r="N187" s="103" t="e">
        <f t="shared" si="42"/>
        <v>#DIV/0!</v>
      </c>
      <c r="O187" s="103" t="e">
        <f t="shared" si="43"/>
        <v>#DIV/0!</v>
      </c>
      <c r="P187" s="104" t="e">
        <f t="shared" si="44"/>
        <v>#DIV/0!</v>
      </c>
      <c r="Q187" s="104">
        <f t="shared" si="37"/>
        <v>0</v>
      </c>
      <c r="R187" s="105">
        <v>1</v>
      </c>
      <c r="S187" s="60"/>
    </row>
    <row r="188" spans="1:19">
      <c r="A188" s="60"/>
      <c r="B188" s="60" t="s">
        <v>34</v>
      </c>
      <c r="C188" s="102">
        <v>15137800</v>
      </c>
      <c r="D188" s="102">
        <v>739</v>
      </c>
      <c r="E188" s="102">
        <v>458</v>
      </c>
      <c r="F188" s="102">
        <v>105</v>
      </c>
      <c r="G188" s="102">
        <v>0</v>
      </c>
      <c r="H188" s="102">
        <v>69</v>
      </c>
      <c r="I188" s="102">
        <v>1422</v>
      </c>
      <c r="J188" s="61">
        <f t="shared" ref="J188" si="45">D188/C188*100000</f>
        <v>4.8818190225792382</v>
      </c>
      <c r="K188" s="61">
        <f t="shared" si="39"/>
        <v>0.93937031801186432</v>
      </c>
      <c r="L188" s="103">
        <f t="shared" si="40"/>
        <v>0.61975642760487148</v>
      </c>
      <c r="M188" s="103">
        <f t="shared" si="41"/>
        <v>0.14208389715832206</v>
      </c>
      <c r="N188" s="103">
        <f t="shared" si="42"/>
        <v>0</v>
      </c>
      <c r="O188" s="103">
        <f t="shared" si="43"/>
        <v>9.336941813261164E-2</v>
      </c>
      <c r="P188" s="104">
        <f t="shared" ref="P188" si="46">I188/D188</f>
        <v>1.9242219215155616</v>
      </c>
      <c r="Q188" s="104">
        <f t="shared" si="37"/>
        <v>0.45581260156693837</v>
      </c>
      <c r="R188" s="60">
        <v>1</v>
      </c>
      <c r="S188" s="60"/>
    </row>
    <row r="189" spans="1:19">
      <c r="K189" s="25">
        <f>COUNTIF(K5:K187,"&gt;=1")</f>
        <v>53</v>
      </c>
    </row>
  </sheetData>
  <sortState ref="A168:Q187">
    <sortCondition ref="B168:B187"/>
  </sortState>
  <conditionalFormatting sqref="D5:D187">
    <cfRule type="cellIs" dxfId="173" priority="25" operator="between">
      <formula>11</formula>
      <formula>20</formula>
    </cfRule>
    <cfRule type="cellIs" dxfId="172" priority="26" operator="between">
      <formula>0</formula>
      <formula>10</formula>
    </cfRule>
    <cfRule type="cellIs" dxfId="171" priority="27" operator="greaterThan">
      <formula>20</formula>
    </cfRule>
  </conditionalFormatting>
  <conditionalFormatting sqref="J5:J187">
    <cfRule type="cellIs" dxfId="170" priority="22" operator="lessThan">
      <formula>1.5</formula>
    </cfRule>
    <cfRule type="cellIs" dxfId="169" priority="23" operator="between">
      <formula>1.5</formula>
      <formula>2.4</formula>
    </cfRule>
    <cfRule type="cellIs" dxfId="168" priority="24" operator="greaterThanOrEqual">
      <formula>2.5</formula>
    </cfRule>
  </conditionalFormatting>
  <conditionalFormatting sqref="K5:K187">
    <cfRule type="cellIs" dxfId="167" priority="19" operator="lessThan">
      <formula>0.35</formula>
    </cfRule>
    <cfRule type="cellIs" dxfId="166" priority="20" operator="between">
      <formula>0.35</formula>
      <formula>0.99</formula>
    </cfRule>
    <cfRule type="cellIs" dxfId="165" priority="21" operator="greaterThanOrEqual">
      <formula>1</formula>
    </cfRule>
  </conditionalFormatting>
  <conditionalFormatting sqref="L5:L187">
    <cfRule type="cellIs" dxfId="164" priority="16" operator="between">
      <formula>0.76</formula>
      <formula>1</formula>
    </cfRule>
    <cfRule type="cellIs" dxfId="163" priority="17" operator="between">
      <formula>0.5</formula>
      <formula>0.75</formula>
    </cfRule>
    <cfRule type="cellIs" dxfId="162" priority="18" operator="lessThan">
      <formula>0.5</formula>
    </cfRule>
  </conditionalFormatting>
  <conditionalFormatting sqref="M5:M187 O5:O187">
    <cfRule type="cellIs" dxfId="161" priority="13" operator="lessThan">
      <formula>0.1</formula>
    </cfRule>
    <cfRule type="cellIs" dxfId="160" priority="14" operator="between">
      <formula>0.1</formula>
      <formula>0.2</formula>
    </cfRule>
    <cfRule type="cellIs" dxfId="159" priority="15" operator="greaterThan">
      <formula>0.2</formula>
    </cfRule>
  </conditionalFormatting>
  <conditionalFormatting sqref="R5:R187">
    <cfRule type="cellIs" dxfId="158" priority="10" operator="lessThan">
      <formula>4</formula>
    </cfRule>
    <cfRule type="cellIs" dxfId="157" priority="11" operator="between">
      <formula>4</formula>
      <formula>5</formula>
    </cfRule>
    <cfRule type="cellIs" dxfId="156" priority="12" operator="greaterThanOrEqual">
      <formula>6</formula>
    </cfRule>
  </conditionalFormatting>
  <conditionalFormatting sqref="P5:Q188">
    <cfRule type="cellIs" dxfId="155" priority="7" operator="lessThan">
      <formula>1</formula>
    </cfRule>
    <cfRule type="cellIs" dxfId="154" priority="8" operator="between">
      <formula>1</formula>
      <formula>2</formula>
    </cfRule>
    <cfRule type="cellIs" dxfId="153" priority="9" operator="greaterThan">
      <formula>2</formula>
    </cfRule>
  </conditionalFormatting>
  <conditionalFormatting sqref="Q5:Q188">
    <cfRule type="cellIs" dxfId="152" priority="6" operator="greaterThan">
      <formula>1</formula>
    </cfRule>
    <cfRule type="cellIs" dxfId="151" priority="5" operator="between">
      <formula>0.5</formula>
      <formula>1</formula>
    </cfRule>
    <cfRule type="cellIs" dxfId="150" priority="4" operator="lessThan">
      <formula>0.5</formula>
    </cfRule>
  </conditionalFormatting>
  <conditionalFormatting sqref="R5:R188">
    <cfRule type="cellIs" dxfId="149" priority="3" operator="greaterThanOrEqual">
      <formula>5</formula>
    </cfRule>
    <cfRule type="cellIs" dxfId="148" priority="2" operator="between">
      <formula>3</formula>
      <formula>4</formula>
    </cfRule>
    <cfRule type="cellIs" dxfId="147" priority="1" operator="lessThan">
      <formula>3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88"/>
  <sheetViews>
    <sheetView workbookViewId="0">
      <pane xSplit="4" ySplit="2" topLeftCell="E167" activePane="bottomRight" state="frozen"/>
      <selection pane="topRight" activeCell="E1" sqref="E1"/>
      <selection pane="bottomLeft" activeCell="A3" sqref="A3"/>
      <selection pane="bottomRight" activeCell="A2" sqref="A2:R187"/>
    </sheetView>
  </sheetViews>
  <sheetFormatPr defaultRowHeight="15"/>
  <cols>
    <col min="1" max="1" width="8.42578125" customWidth="1"/>
    <col min="2" max="2" width="24.140625" customWidth="1"/>
    <col min="3" max="3" width="13.85546875" style="31" customWidth="1"/>
    <col min="4" max="9" width="5.7109375" style="31" customWidth="1"/>
    <col min="10" max="11" width="9.140625" style="30"/>
    <col min="12" max="15" width="9.140625" style="29"/>
    <col min="16" max="17" width="7.5703125" customWidth="1"/>
    <col min="19" max="19" width="16.42578125" customWidth="1"/>
  </cols>
  <sheetData>
    <row r="1" spans="1:18">
      <c r="A1" t="s">
        <v>379</v>
      </c>
    </row>
    <row r="2" spans="1:18" s="27" customFormat="1" ht="46.5" customHeight="1">
      <c r="A2" s="101" t="s">
        <v>62</v>
      </c>
      <c r="B2" s="101" t="s">
        <v>86</v>
      </c>
      <c r="C2" s="122" t="s">
        <v>87</v>
      </c>
      <c r="D2" s="122" t="s">
        <v>54</v>
      </c>
      <c r="E2" s="122" t="s">
        <v>61</v>
      </c>
      <c r="F2" s="101" t="s">
        <v>55</v>
      </c>
      <c r="G2" s="122" t="s">
        <v>56</v>
      </c>
      <c r="H2" s="122" t="s">
        <v>11</v>
      </c>
      <c r="I2" s="122" t="s">
        <v>57</v>
      </c>
      <c r="J2" s="123" t="s">
        <v>302</v>
      </c>
      <c r="K2" s="123" t="s">
        <v>100</v>
      </c>
      <c r="L2" s="124" t="s">
        <v>88</v>
      </c>
      <c r="M2" s="124" t="s">
        <v>303</v>
      </c>
      <c r="N2" s="124" t="s">
        <v>23</v>
      </c>
      <c r="O2" s="124" t="s">
        <v>5</v>
      </c>
      <c r="P2" s="124" t="s">
        <v>320</v>
      </c>
      <c r="Q2" s="124" t="s">
        <v>326</v>
      </c>
      <c r="R2" s="101" t="s">
        <v>304</v>
      </c>
    </row>
    <row r="3" spans="1:18">
      <c r="A3" s="109" t="s">
        <v>93</v>
      </c>
      <c r="B3" s="60" t="s">
        <v>110</v>
      </c>
      <c r="C3" s="125">
        <v>64833.496614469805</v>
      </c>
      <c r="D3" s="125">
        <v>2</v>
      </c>
      <c r="E3" s="125">
        <v>2</v>
      </c>
      <c r="F3" s="125">
        <v>0</v>
      </c>
      <c r="G3" s="125">
        <v>0</v>
      </c>
      <c r="H3" s="125">
        <v>0</v>
      </c>
      <c r="I3" s="125">
        <v>2</v>
      </c>
      <c r="J3" s="104">
        <f t="shared" ref="J3:J34" si="0">D3/C3*100000</f>
        <v>3.0848251358289875</v>
      </c>
      <c r="K3" s="104">
        <f t="shared" ref="K3:K34" si="1">I3/C3*10000</f>
        <v>0.30848251358289874</v>
      </c>
      <c r="L3" s="126">
        <f t="shared" ref="L3:L34" si="2">E3/D3</f>
        <v>1</v>
      </c>
      <c r="M3" s="126">
        <f t="shared" ref="M3:M34" si="3">F3/D3</f>
        <v>0</v>
      </c>
      <c r="N3" s="126">
        <f t="shared" ref="N3:N34" si="4">G3/D3</f>
        <v>0</v>
      </c>
      <c r="O3" s="126">
        <f>H3/D3</f>
        <v>0</v>
      </c>
      <c r="P3" s="104">
        <f>I3/D3</f>
        <v>1</v>
      </c>
      <c r="Q3" s="104">
        <f>H3/C3*100000</f>
        <v>0</v>
      </c>
      <c r="R3" s="109">
        <v>5</v>
      </c>
    </row>
    <row r="4" spans="1:18">
      <c r="A4" s="109" t="s">
        <v>93</v>
      </c>
      <c r="B4" s="60" t="s">
        <v>111</v>
      </c>
      <c r="C4" s="125">
        <v>93623.860508779078</v>
      </c>
      <c r="D4" s="125">
        <v>5</v>
      </c>
      <c r="E4" s="125">
        <v>1</v>
      </c>
      <c r="F4" s="125">
        <v>1</v>
      </c>
      <c r="G4" s="125">
        <v>2</v>
      </c>
      <c r="H4" s="125">
        <v>0</v>
      </c>
      <c r="I4" s="125">
        <v>3</v>
      </c>
      <c r="J4" s="104">
        <f t="shared" si="0"/>
        <v>5.3405189369767037</v>
      </c>
      <c r="K4" s="104">
        <f t="shared" si="1"/>
        <v>0.32043113621860225</v>
      </c>
      <c r="L4" s="126">
        <f t="shared" si="2"/>
        <v>0.2</v>
      </c>
      <c r="M4" s="126">
        <f t="shared" si="3"/>
        <v>0.2</v>
      </c>
      <c r="N4" s="126">
        <f t="shared" si="4"/>
        <v>0.4</v>
      </c>
      <c r="O4" s="126">
        <f t="shared" ref="O4:O34" si="5">H4/D4</f>
        <v>0</v>
      </c>
      <c r="P4" s="104">
        <f t="shared" ref="P4:P67" si="6">I4/D4</f>
        <v>0.6</v>
      </c>
      <c r="Q4" s="104">
        <f t="shared" ref="Q4:Q67" si="7">H4/C4*100000</f>
        <v>0</v>
      </c>
      <c r="R4" s="109">
        <v>5</v>
      </c>
    </row>
    <row r="5" spans="1:18">
      <c r="A5" s="109" t="s">
        <v>93</v>
      </c>
      <c r="B5" s="60" t="s">
        <v>108</v>
      </c>
      <c r="C5" s="125">
        <v>42390.984768719158</v>
      </c>
      <c r="D5" s="125">
        <v>8</v>
      </c>
      <c r="E5" s="125">
        <v>6</v>
      </c>
      <c r="F5" s="125">
        <v>0</v>
      </c>
      <c r="G5" s="125">
        <v>1</v>
      </c>
      <c r="H5" s="125">
        <v>0</v>
      </c>
      <c r="I5" s="125">
        <v>7</v>
      </c>
      <c r="J5" s="104">
        <f t="shared" si="0"/>
        <v>18.871937143350586</v>
      </c>
      <c r="K5" s="104">
        <f t="shared" si="1"/>
        <v>1.6512945000431762</v>
      </c>
      <c r="L5" s="126">
        <f t="shared" si="2"/>
        <v>0.75</v>
      </c>
      <c r="M5" s="126">
        <f t="shared" si="3"/>
        <v>0</v>
      </c>
      <c r="N5" s="126">
        <f t="shared" si="4"/>
        <v>0.125</v>
      </c>
      <c r="O5" s="126">
        <f t="shared" si="5"/>
        <v>0</v>
      </c>
      <c r="P5" s="104">
        <f t="shared" si="6"/>
        <v>0.875</v>
      </c>
      <c r="Q5" s="104">
        <f t="shared" si="7"/>
        <v>0</v>
      </c>
      <c r="R5" s="109">
        <v>7</v>
      </c>
    </row>
    <row r="6" spans="1:18">
      <c r="A6" s="109" t="s">
        <v>93</v>
      </c>
      <c r="B6" s="60" t="s">
        <v>109</v>
      </c>
      <c r="C6" s="125">
        <v>140849.38475151765</v>
      </c>
      <c r="D6" s="125">
        <v>3</v>
      </c>
      <c r="E6" s="125">
        <v>2</v>
      </c>
      <c r="F6" s="125">
        <v>0</v>
      </c>
      <c r="G6" s="125">
        <v>0</v>
      </c>
      <c r="H6" s="125">
        <v>1</v>
      </c>
      <c r="I6" s="125">
        <v>7</v>
      </c>
      <c r="J6" s="104">
        <f t="shared" si="0"/>
        <v>2.1299347564013233</v>
      </c>
      <c r="K6" s="104">
        <f t="shared" si="1"/>
        <v>0.49698477649364209</v>
      </c>
      <c r="L6" s="126">
        <f t="shared" si="2"/>
        <v>0.66666666666666663</v>
      </c>
      <c r="M6" s="126">
        <f t="shared" si="3"/>
        <v>0</v>
      </c>
      <c r="N6" s="126">
        <f t="shared" si="4"/>
        <v>0</v>
      </c>
      <c r="O6" s="126">
        <f t="shared" si="5"/>
        <v>0.33333333333333331</v>
      </c>
      <c r="P6" s="104">
        <f t="shared" si="6"/>
        <v>2.3333333333333335</v>
      </c>
      <c r="Q6" s="104">
        <f t="shared" si="7"/>
        <v>0.70997825213377441</v>
      </c>
      <c r="R6" s="109">
        <v>9</v>
      </c>
    </row>
    <row r="7" spans="1:18">
      <c r="A7" s="109" t="s">
        <v>93</v>
      </c>
      <c r="B7" s="60" t="s">
        <v>106</v>
      </c>
      <c r="C7" s="125">
        <v>271874.23295380728</v>
      </c>
      <c r="D7" s="125">
        <v>11</v>
      </c>
      <c r="E7" s="125">
        <v>6</v>
      </c>
      <c r="F7" s="125">
        <v>1</v>
      </c>
      <c r="G7" s="125">
        <v>3</v>
      </c>
      <c r="H7" s="125">
        <v>0</v>
      </c>
      <c r="I7" s="125">
        <v>12</v>
      </c>
      <c r="J7" s="104">
        <f t="shared" si="0"/>
        <v>4.0459884265196084</v>
      </c>
      <c r="K7" s="104">
        <f t="shared" si="1"/>
        <v>0.44138055562032086</v>
      </c>
      <c r="L7" s="126">
        <f t="shared" si="2"/>
        <v>0.54545454545454541</v>
      </c>
      <c r="M7" s="126">
        <f t="shared" si="3"/>
        <v>9.0909090909090912E-2</v>
      </c>
      <c r="N7" s="126">
        <f t="shared" si="4"/>
        <v>0.27272727272727271</v>
      </c>
      <c r="O7" s="126">
        <f t="shared" si="5"/>
        <v>0</v>
      </c>
      <c r="P7" s="104">
        <f t="shared" si="6"/>
        <v>1.0909090909090908</v>
      </c>
      <c r="Q7" s="104">
        <f t="shared" si="7"/>
        <v>0</v>
      </c>
      <c r="R7" s="109">
        <v>7</v>
      </c>
    </row>
    <row r="8" spans="1:18">
      <c r="A8" s="109" t="s">
        <v>93</v>
      </c>
      <c r="B8" s="60" t="s">
        <v>107</v>
      </c>
      <c r="C8" s="125">
        <v>271874.23295380728</v>
      </c>
      <c r="D8" s="125">
        <v>11</v>
      </c>
      <c r="E8" s="125">
        <v>6</v>
      </c>
      <c r="F8" s="125">
        <v>1</v>
      </c>
      <c r="G8" s="125">
        <v>3</v>
      </c>
      <c r="H8" s="125">
        <v>0</v>
      </c>
      <c r="I8" s="125">
        <v>12</v>
      </c>
      <c r="J8" s="104">
        <f t="shared" si="0"/>
        <v>4.0459884265196084</v>
      </c>
      <c r="K8" s="104">
        <f t="shared" si="1"/>
        <v>0.44138055562032086</v>
      </c>
      <c r="L8" s="126">
        <f t="shared" si="2"/>
        <v>0.54545454545454541</v>
      </c>
      <c r="M8" s="126">
        <f t="shared" si="3"/>
        <v>9.0909090909090912E-2</v>
      </c>
      <c r="N8" s="126">
        <f t="shared" si="4"/>
        <v>0.27272727272727271</v>
      </c>
      <c r="O8" s="126">
        <f t="shared" si="5"/>
        <v>0</v>
      </c>
      <c r="P8" s="104">
        <f t="shared" si="6"/>
        <v>1.0909090909090908</v>
      </c>
      <c r="Q8" s="104">
        <f t="shared" si="7"/>
        <v>0</v>
      </c>
      <c r="R8" s="109">
        <v>7</v>
      </c>
    </row>
    <row r="9" spans="1:18">
      <c r="A9" s="109" t="s">
        <v>93</v>
      </c>
      <c r="B9" s="60" t="s">
        <v>112</v>
      </c>
      <c r="C9" s="125">
        <v>105020.24613669778</v>
      </c>
      <c r="D9" s="125">
        <v>13</v>
      </c>
      <c r="E9" s="125">
        <v>6</v>
      </c>
      <c r="F9" s="125">
        <v>0</v>
      </c>
      <c r="G9" s="125">
        <v>3</v>
      </c>
      <c r="H9" s="125">
        <v>1</v>
      </c>
      <c r="I9" s="125">
        <v>9</v>
      </c>
      <c r="J9" s="104">
        <f t="shared" si="0"/>
        <v>12.378565541618304</v>
      </c>
      <c r="K9" s="104">
        <f t="shared" si="1"/>
        <v>0.85697761441972875</v>
      </c>
      <c r="L9" s="126">
        <f t="shared" si="2"/>
        <v>0.46153846153846156</v>
      </c>
      <c r="M9" s="126">
        <f t="shared" si="3"/>
        <v>0</v>
      </c>
      <c r="N9" s="126">
        <f t="shared" si="4"/>
        <v>0.23076923076923078</v>
      </c>
      <c r="O9" s="126">
        <f t="shared" si="5"/>
        <v>7.6923076923076927E-2</v>
      </c>
      <c r="P9" s="104">
        <f t="shared" si="6"/>
        <v>0.69230769230769229</v>
      </c>
      <c r="Q9" s="104">
        <f t="shared" si="7"/>
        <v>0.95219734935525413</v>
      </c>
      <c r="R9" s="109">
        <v>8</v>
      </c>
    </row>
    <row r="10" spans="1:18">
      <c r="A10" s="109" t="s">
        <v>93</v>
      </c>
      <c r="B10" s="60" t="s">
        <v>105</v>
      </c>
      <c r="C10" s="125">
        <v>76372.864850889688</v>
      </c>
      <c r="D10" s="125">
        <v>8</v>
      </c>
      <c r="E10" s="125">
        <v>7</v>
      </c>
      <c r="F10" s="125">
        <v>1</v>
      </c>
      <c r="G10" s="125">
        <v>1</v>
      </c>
      <c r="H10" s="125">
        <v>0</v>
      </c>
      <c r="I10" s="125">
        <v>15</v>
      </c>
      <c r="J10" s="104">
        <f t="shared" si="0"/>
        <v>10.474924589537387</v>
      </c>
      <c r="K10" s="104">
        <f t="shared" si="1"/>
        <v>1.9640483605382602</v>
      </c>
      <c r="L10" s="126">
        <f t="shared" si="2"/>
        <v>0.875</v>
      </c>
      <c r="M10" s="126">
        <f t="shared" si="3"/>
        <v>0.125</v>
      </c>
      <c r="N10" s="126">
        <f t="shared" si="4"/>
        <v>0.125</v>
      </c>
      <c r="O10" s="126">
        <f t="shared" si="5"/>
        <v>0</v>
      </c>
      <c r="P10" s="104">
        <f t="shared" si="6"/>
        <v>1.875</v>
      </c>
      <c r="Q10" s="104">
        <f t="shared" si="7"/>
        <v>0</v>
      </c>
      <c r="R10" s="109">
        <v>7</v>
      </c>
    </row>
    <row r="11" spans="1:18">
      <c r="A11" s="109" t="s">
        <v>94</v>
      </c>
      <c r="B11" s="106" t="s">
        <v>119</v>
      </c>
      <c r="C11" s="125">
        <v>76564.787815320786</v>
      </c>
      <c r="D11" s="125">
        <v>3</v>
      </c>
      <c r="E11" s="125">
        <v>3</v>
      </c>
      <c r="F11" s="125">
        <v>0</v>
      </c>
      <c r="G11" s="125">
        <v>0</v>
      </c>
      <c r="H11" s="125">
        <v>1</v>
      </c>
      <c r="I11" s="125">
        <v>2</v>
      </c>
      <c r="J11" s="104">
        <f t="shared" si="0"/>
        <v>3.9182502630794116</v>
      </c>
      <c r="K11" s="104">
        <f t="shared" si="1"/>
        <v>0.26121668420529415</v>
      </c>
      <c r="L11" s="126">
        <f t="shared" si="2"/>
        <v>1</v>
      </c>
      <c r="M11" s="126">
        <f t="shared" si="3"/>
        <v>0</v>
      </c>
      <c r="N11" s="126">
        <f t="shared" si="4"/>
        <v>0</v>
      </c>
      <c r="O11" s="126">
        <f t="shared" si="5"/>
        <v>0.33333333333333331</v>
      </c>
      <c r="P11" s="104">
        <f t="shared" si="6"/>
        <v>0.66666666666666663</v>
      </c>
      <c r="Q11" s="104">
        <f t="shared" si="7"/>
        <v>1.3060834210264707</v>
      </c>
      <c r="R11" s="109">
        <v>7</v>
      </c>
    </row>
    <row r="12" spans="1:18">
      <c r="A12" s="109" t="s">
        <v>94</v>
      </c>
      <c r="B12" s="106" t="s">
        <v>128</v>
      </c>
      <c r="C12" s="125">
        <v>33889.757059243595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04">
        <f t="shared" si="0"/>
        <v>0</v>
      </c>
      <c r="K12" s="104">
        <f t="shared" si="1"/>
        <v>0</v>
      </c>
      <c r="L12" s="126" t="e">
        <f t="shared" si="2"/>
        <v>#DIV/0!</v>
      </c>
      <c r="M12" s="126" t="e">
        <f t="shared" si="3"/>
        <v>#DIV/0!</v>
      </c>
      <c r="N12" s="126" t="e">
        <f t="shared" si="4"/>
        <v>#DIV/0!</v>
      </c>
      <c r="O12" s="126" t="e">
        <f t="shared" si="5"/>
        <v>#DIV/0!</v>
      </c>
      <c r="P12" s="104" t="e">
        <f t="shared" si="6"/>
        <v>#DIV/0!</v>
      </c>
      <c r="Q12" s="104">
        <f t="shared" si="7"/>
        <v>0</v>
      </c>
      <c r="R12" s="109">
        <v>0</v>
      </c>
    </row>
    <row r="13" spans="1:18">
      <c r="A13" s="109" t="s">
        <v>94</v>
      </c>
      <c r="B13" s="106" t="s">
        <v>118</v>
      </c>
      <c r="C13" s="125">
        <v>48677.421468659828</v>
      </c>
      <c r="D13" s="125">
        <v>1</v>
      </c>
      <c r="E13" s="125">
        <v>1</v>
      </c>
      <c r="F13" s="125">
        <v>0</v>
      </c>
      <c r="G13" s="125">
        <v>0</v>
      </c>
      <c r="H13" s="125">
        <v>0</v>
      </c>
      <c r="I13" s="125">
        <v>1</v>
      </c>
      <c r="J13" s="104">
        <f t="shared" si="0"/>
        <v>2.054340533719178</v>
      </c>
      <c r="K13" s="104">
        <f t="shared" si="1"/>
        <v>0.20543405337191778</v>
      </c>
      <c r="L13" s="126">
        <f t="shared" si="2"/>
        <v>1</v>
      </c>
      <c r="M13" s="126">
        <f t="shared" si="3"/>
        <v>0</v>
      </c>
      <c r="N13" s="126">
        <f t="shared" si="4"/>
        <v>0</v>
      </c>
      <c r="O13" s="126">
        <f t="shared" si="5"/>
        <v>0</v>
      </c>
      <c r="P13" s="104">
        <f t="shared" si="6"/>
        <v>1</v>
      </c>
      <c r="Q13" s="104">
        <f t="shared" si="7"/>
        <v>0</v>
      </c>
      <c r="R13" s="109">
        <v>4</v>
      </c>
    </row>
    <row r="14" spans="1:18">
      <c r="A14" s="109" t="s">
        <v>94</v>
      </c>
      <c r="B14" s="106" t="s">
        <v>136</v>
      </c>
      <c r="C14" s="125">
        <v>179447.97174307829</v>
      </c>
      <c r="D14" s="125">
        <v>5</v>
      </c>
      <c r="E14" s="125">
        <v>5</v>
      </c>
      <c r="F14" s="125">
        <v>0</v>
      </c>
      <c r="G14" s="125">
        <v>0</v>
      </c>
      <c r="H14" s="125">
        <v>1</v>
      </c>
      <c r="I14" s="125">
        <v>7</v>
      </c>
      <c r="J14" s="104">
        <f t="shared" si="0"/>
        <v>2.7863229388620057</v>
      </c>
      <c r="K14" s="104">
        <f t="shared" si="1"/>
        <v>0.39008521144068076</v>
      </c>
      <c r="L14" s="126">
        <f t="shared" si="2"/>
        <v>1</v>
      </c>
      <c r="M14" s="126">
        <f t="shared" si="3"/>
        <v>0</v>
      </c>
      <c r="N14" s="126">
        <f t="shared" si="4"/>
        <v>0</v>
      </c>
      <c r="O14" s="126">
        <f t="shared" si="5"/>
        <v>0.2</v>
      </c>
      <c r="P14" s="104">
        <f t="shared" si="6"/>
        <v>1.4</v>
      </c>
      <c r="Q14" s="104">
        <f t="shared" si="7"/>
        <v>0.55726458777240107</v>
      </c>
      <c r="R14" s="109">
        <v>6</v>
      </c>
    </row>
    <row r="15" spans="1:18">
      <c r="A15" s="109" t="s">
        <v>94</v>
      </c>
      <c r="B15" s="106" t="s">
        <v>115</v>
      </c>
      <c r="C15" s="125">
        <v>379252.25270854117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  <c r="J15" s="104">
        <f t="shared" si="0"/>
        <v>0</v>
      </c>
      <c r="K15" s="104">
        <f t="shared" si="1"/>
        <v>0</v>
      </c>
      <c r="L15" s="126" t="e">
        <f t="shared" si="2"/>
        <v>#DIV/0!</v>
      </c>
      <c r="M15" s="126" t="e">
        <f t="shared" si="3"/>
        <v>#DIV/0!</v>
      </c>
      <c r="N15" s="126" t="e">
        <f t="shared" si="4"/>
        <v>#DIV/0!</v>
      </c>
      <c r="O15" s="126" t="e">
        <f t="shared" si="5"/>
        <v>#DIV/0!</v>
      </c>
      <c r="P15" s="104" t="e">
        <f t="shared" si="6"/>
        <v>#DIV/0!</v>
      </c>
      <c r="Q15" s="104">
        <f t="shared" si="7"/>
        <v>0</v>
      </c>
      <c r="R15" s="109">
        <v>0</v>
      </c>
    </row>
    <row r="16" spans="1:18">
      <c r="A16" s="109" t="s">
        <v>94</v>
      </c>
      <c r="B16" s="106" t="s">
        <v>116</v>
      </c>
      <c r="C16" s="125">
        <v>364653.63241908955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  <c r="J16" s="104">
        <f t="shared" si="0"/>
        <v>0</v>
      </c>
      <c r="K16" s="104">
        <f t="shared" si="1"/>
        <v>0</v>
      </c>
      <c r="L16" s="126" t="e">
        <f t="shared" si="2"/>
        <v>#DIV/0!</v>
      </c>
      <c r="M16" s="126" t="e">
        <f t="shared" si="3"/>
        <v>#DIV/0!</v>
      </c>
      <c r="N16" s="126" t="e">
        <f t="shared" si="4"/>
        <v>#DIV/0!</v>
      </c>
      <c r="O16" s="126" t="e">
        <f t="shared" si="5"/>
        <v>#DIV/0!</v>
      </c>
      <c r="P16" s="104" t="e">
        <f t="shared" si="6"/>
        <v>#DIV/0!</v>
      </c>
      <c r="Q16" s="104">
        <f t="shared" si="7"/>
        <v>0</v>
      </c>
      <c r="R16" s="109">
        <v>0</v>
      </c>
    </row>
    <row r="17" spans="1:18">
      <c r="A17" s="109" t="s">
        <v>94</v>
      </c>
      <c r="B17" s="106" t="s">
        <v>114</v>
      </c>
      <c r="C17" s="125">
        <v>324864.16343323397</v>
      </c>
      <c r="D17" s="125">
        <v>1</v>
      </c>
      <c r="E17" s="125">
        <v>0</v>
      </c>
      <c r="F17" s="125">
        <v>0</v>
      </c>
      <c r="G17" s="125">
        <v>0</v>
      </c>
      <c r="H17" s="125">
        <v>0</v>
      </c>
      <c r="I17" s="125">
        <v>4</v>
      </c>
      <c r="J17" s="104">
        <f t="shared" si="0"/>
        <v>0.30782096413214249</v>
      </c>
      <c r="K17" s="104">
        <f t="shared" si="1"/>
        <v>0.123128385652857</v>
      </c>
      <c r="L17" s="126">
        <f t="shared" si="2"/>
        <v>0</v>
      </c>
      <c r="M17" s="126">
        <f t="shared" si="3"/>
        <v>0</v>
      </c>
      <c r="N17" s="126">
        <f t="shared" si="4"/>
        <v>0</v>
      </c>
      <c r="O17" s="126">
        <f t="shared" si="5"/>
        <v>0</v>
      </c>
      <c r="P17" s="104">
        <f t="shared" si="6"/>
        <v>4</v>
      </c>
      <c r="Q17" s="104">
        <f t="shared" si="7"/>
        <v>0</v>
      </c>
      <c r="R17" s="109">
        <v>6</v>
      </c>
    </row>
    <row r="18" spans="1:18">
      <c r="A18" s="109" t="s">
        <v>94</v>
      </c>
      <c r="B18" s="106" t="s">
        <v>135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04" t="e">
        <f t="shared" si="0"/>
        <v>#DIV/0!</v>
      </c>
      <c r="K18" s="104" t="e">
        <f t="shared" si="1"/>
        <v>#DIV/0!</v>
      </c>
      <c r="L18" s="126" t="e">
        <f t="shared" si="2"/>
        <v>#DIV/0!</v>
      </c>
      <c r="M18" s="126" t="e">
        <f t="shared" si="3"/>
        <v>#DIV/0!</v>
      </c>
      <c r="N18" s="126" t="e">
        <f t="shared" si="4"/>
        <v>#DIV/0!</v>
      </c>
      <c r="O18" s="126" t="e">
        <f t="shared" si="5"/>
        <v>#DIV/0!</v>
      </c>
      <c r="P18" s="104" t="e">
        <f t="shared" si="6"/>
        <v>#DIV/0!</v>
      </c>
      <c r="Q18" s="104" t="e">
        <f t="shared" si="7"/>
        <v>#DIV/0!</v>
      </c>
      <c r="R18" s="109">
        <v>0</v>
      </c>
    </row>
    <row r="19" spans="1:18">
      <c r="A19" s="109" t="s">
        <v>94</v>
      </c>
      <c r="B19" s="106" t="s">
        <v>132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  <c r="H19" s="125">
        <v>0</v>
      </c>
      <c r="I19" s="125">
        <v>0</v>
      </c>
      <c r="J19" s="104" t="e">
        <f t="shared" si="0"/>
        <v>#DIV/0!</v>
      </c>
      <c r="K19" s="104" t="e">
        <f t="shared" si="1"/>
        <v>#DIV/0!</v>
      </c>
      <c r="L19" s="126" t="e">
        <f t="shared" si="2"/>
        <v>#DIV/0!</v>
      </c>
      <c r="M19" s="126" t="e">
        <f t="shared" si="3"/>
        <v>#DIV/0!</v>
      </c>
      <c r="N19" s="126" t="e">
        <f t="shared" si="4"/>
        <v>#DIV/0!</v>
      </c>
      <c r="O19" s="126" t="e">
        <f t="shared" si="5"/>
        <v>#DIV/0!</v>
      </c>
      <c r="P19" s="104" t="e">
        <f t="shared" si="6"/>
        <v>#DIV/0!</v>
      </c>
      <c r="Q19" s="104" t="e">
        <f t="shared" si="7"/>
        <v>#DIV/0!</v>
      </c>
      <c r="R19" s="109">
        <v>0</v>
      </c>
    </row>
    <row r="20" spans="1:18">
      <c r="A20" s="109" t="s">
        <v>94</v>
      </c>
      <c r="B20" s="106" t="s">
        <v>140</v>
      </c>
      <c r="C20" s="125">
        <v>21307.287511140697</v>
      </c>
      <c r="D20" s="125">
        <v>1</v>
      </c>
      <c r="E20" s="125">
        <v>1</v>
      </c>
      <c r="F20" s="125">
        <v>0</v>
      </c>
      <c r="G20" s="125">
        <v>0</v>
      </c>
      <c r="H20" s="125">
        <v>0</v>
      </c>
      <c r="I20" s="125">
        <v>1</v>
      </c>
      <c r="J20" s="104">
        <f t="shared" si="0"/>
        <v>4.6932299546675829</v>
      </c>
      <c r="K20" s="104">
        <f t="shared" si="1"/>
        <v>0.46932299546675826</v>
      </c>
      <c r="L20" s="126">
        <f t="shared" si="2"/>
        <v>1</v>
      </c>
      <c r="M20" s="126">
        <f t="shared" si="3"/>
        <v>0</v>
      </c>
      <c r="N20" s="126">
        <f t="shared" si="4"/>
        <v>0</v>
      </c>
      <c r="O20" s="126">
        <f t="shared" si="5"/>
        <v>0</v>
      </c>
      <c r="P20" s="104">
        <f t="shared" si="6"/>
        <v>1</v>
      </c>
      <c r="Q20" s="104">
        <f t="shared" si="7"/>
        <v>0</v>
      </c>
      <c r="R20" s="109">
        <v>6</v>
      </c>
    </row>
    <row r="21" spans="1:18">
      <c r="A21" s="109" t="s">
        <v>94</v>
      </c>
      <c r="B21" s="106" t="s">
        <v>129</v>
      </c>
      <c r="C21" s="125">
        <v>85283.84808942565</v>
      </c>
      <c r="D21" s="125">
        <v>2</v>
      </c>
      <c r="E21" s="125">
        <v>2</v>
      </c>
      <c r="F21" s="125">
        <v>0</v>
      </c>
      <c r="G21" s="125">
        <v>0</v>
      </c>
      <c r="H21" s="125">
        <v>1</v>
      </c>
      <c r="I21" s="125">
        <v>2</v>
      </c>
      <c r="J21" s="104">
        <f t="shared" si="0"/>
        <v>2.3451099414544125</v>
      </c>
      <c r="K21" s="104">
        <f t="shared" si="1"/>
        <v>0.23451099414544124</v>
      </c>
      <c r="L21" s="126">
        <f t="shared" si="2"/>
        <v>1</v>
      </c>
      <c r="M21" s="126">
        <f t="shared" si="3"/>
        <v>0</v>
      </c>
      <c r="N21" s="126">
        <f t="shared" si="4"/>
        <v>0</v>
      </c>
      <c r="O21" s="126">
        <f t="shared" si="5"/>
        <v>0.5</v>
      </c>
      <c r="P21" s="104">
        <f t="shared" si="6"/>
        <v>1</v>
      </c>
      <c r="Q21" s="104">
        <f t="shared" si="7"/>
        <v>1.1725549707272063</v>
      </c>
      <c r="R21" s="109">
        <v>7</v>
      </c>
    </row>
    <row r="22" spans="1:18">
      <c r="A22" s="109" t="s">
        <v>94</v>
      </c>
      <c r="B22" s="106" t="s">
        <v>127</v>
      </c>
      <c r="C22" s="125">
        <v>28396.92181722552</v>
      </c>
      <c r="D22" s="125">
        <v>1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04">
        <f t="shared" si="0"/>
        <v>3.5215084453041032</v>
      </c>
      <c r="K22" s="104">
        <f t="shared" si="1"/>
        <v>0</v>
      </c>
      <c r="L22" s="126">
        <f t="shared" si="2"/>
        <v>0</v>
      </c>
      <c r="M22" s="126">
        <f t="shared" si="3"/>
        <v>0</v>
      </c>
      <c r="N22" s="126">
        <f t="shared" si="4"/>
        <v>0</v>
      </c>
      <c r="O22" s="126">
        <f t="shared" si="5"/>
        <v>0</v>
      </c>
      <c r="P22" s="104">
        <f t="shared" si="6"/>
        <v>0</v>
      </c>
      <c r="Q22" s="104">
        <f t="shared" si="7"/>
        <v>0</v>
      </c>
      <c r="R22" s="109">
        <v>6</v>
      </c>
    </row>
    <row r="23" spans="1:18">
      <c r="A23" s="109" t="s">
        <v>94</v>
      </c>
      <c r="B23" s="106" t="s">
        <v>141</v>
      </c>
      <c r="C23" s="125">
        <v>94299.429343576558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04">
        <f t="shared" si="0"/>
        <v>0</v>
      </c>
      <c r="K23" s="104">
        <f t="shared" si="1"/>
        <v>0</v>
      </c>
      <c r="L23" s="126" t="e">
        <f t="shared" si="2"/>
        <v>#DIV/0!</v>
      </c>
      <c r="M23" s="126" t="e">
        <f t="shared" si="3"/>
        <v>#DIV/0!</v>
      </c>
      <c r="N23" s="126" t="e">
        <f t="shared" si="4"/>
        <v>#DIV/0!</v>
      </c>
      <c r="O23" s="126" t="e">
        <f t="shared" si="5"/>
        <v>#DIV/0!</v>
      </c>
      <c r="P23" s="104" t="e">
        <f t="shared" si="6"/>
        <v>#DIV/0!</v>
      </c>
      <c r="Q23" s="104">
        <f t="shared" si="7"/>
        <v>0</v>
      </c>
      <c r="R23" s="109">
        <v>0</v>
      </c>
    </row>
    <row r="24" spans="1:18">
      <c r="A24" s="109" t="s">
        <v>94</v>
      </c>
      <c r="B24" s="106" t="s">
        <v>121</v>
      </c>
      <c r="C24" s="125">
        <v>128400.30166369436</v>
      </c>
      <c r="D24" s="125">
        <v>6</v>
      </c>
      <c r="E24" s="125">
        <v>5</v>
      </c>
      <c r="F24" s="125">
        <v>0</v>
      </c>
      <c r="G24" s="125">
        <v>3</v>
      </c>
      <c r="H24" s="125">
        <v>2</v>
      </c>
      <c r="I24" s="125">
        <v>7</v>
      </c>
      <c r="J24" s="104">
        <f t="shared" si="0"/>
        <v>4.6728862177560764</v>
      </c>
      <c r="K24" s="104">
        <f t="shared" si="1"/>
        <v>0.5451700587382089</v>
      </c>
      <c r="L24" s="126">
        <f t="shared" si="2"/>
        <v>0.83333333333333337</v>
      </c>
      <c r="M24" s="126">
        <f t="shared" si="3"/>
        <v>0</v>
      </c>
      <c r="N24" s="126">
        <f t="shared" si="4"/>
        <v>0.5</v>
      </c>
      <c r="O24" s="126">
        <f t="shared" si="5"/>
        <v>0.33333333333333331</v>
      </c>
      <c r="P24" s="104">
        <f t="shared" si="6"/>
        <v>1.1666666666666667</v>
      </c>
      <c r="Q24" s="104">
        <f t="shared" si="7"/>
        <v>1.5576287392520254</v>
      </c>
      <c r="R24" s="109">
        <v>7</v>
      </c>
    </row>
    <row r="25" spans="1:18">
      <c r="A25" s="109" t="s">
        <v>94</v>
      </c>
      <c r="B25" s="106" t="s">
        <v>138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04" t="e">
        <f t="shared" si="0"/>
        <v>#DIV/0!</v>
      </c>
      <c r="K25" s="104" t="e">
        <f t="shared" si="1"/>
        <v>#DIV/0!</v>
      </c>
      <c r="L25" s="126" t="e">
        <f t="shared" si="2"/>
        <v>#DIV/0!</v>
      </c>
      <c r="M25" s="126" t="e">
        <f t="shared" si="3"/>
        <v>#DIV/0!</v>
      </c>
      <c r="N25" s="126" t="e">
        <f t="shared" si="4"/>
        <v>#DIV/0!</v>
      </c>
      <c r="O25" s="126" t="e">
        <f t="shared" si="5"/>
        <v>#DIV/0!</v>
      </c>
      <c r="P25" s="104" t="e">
        <f t="shared" si="6"/>
        <v>#DIV/0!</v>
      </c>
      <c r="Q25" s="104" t="e">
        <f t="shared" si="7"/>
        <v>#DIV/0!</v>
      </c>
      <c r="R25" s="109">
        <v>0</v>
      </c>
    </row>
    <row r="26" spans="1:18">
      <c r="A26" s="109" t="s">
        <v>94</v>
      </c>
      <c r="B26" s="106" t="s">
        <v>133</v>
      </c>
      <c r="C26" s="125">
        <v>29688.563367846822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04">
        <f t="shared" si="0"/>
        <v>0</v>
      </c>
      <c r="K26" s="104">
        <f t="shared" si="1"/>
        <v>0</v>
      </c>
      <c r="L26" s="126" t="e">
        <f t="shared" si="2"/>
        <v>#DIV/0!</v>
      </c>
      <c r="M26" s="126" t="e">
        <f t="shared" si="3"/>
        <v>#DIV/0!</v>
      </c>
      <c r="N26" s="126" t="e">
        <f t="shared" si="4"/>
        <v>#DIV/0!</v>
      </c>
      <c r="O26" s="126" t="e">
        <f t="shared" si="5"/>
        <v>#DIV/0!</v>
      </c>
      <c r="P26" s="104" t="e">
        <f t="shared" si="6"/>
        <v>#DIV/0!</v>
      </c>
      <c r="Q26" s="104">
        <f t="shared" si="7"/>
        <v>0</v>
      </c>
      <c r="R26" s="109">
        <v>0</v>
      </c>
    </row>
    <row r="27" spans="1:18">
      <c r="A27" s="109" t="s">
        <v>97</v>
      </c>
      <c r="B27" s="109" t="s">
        <v>259</v>
      </c>
      <c r="C27" s="125">
        <v>41581.39669253122</v>
      </c>
      <c r="D27" s="125">
        <v>2</v>
      </c>
      <c r="E27" s="125">
        <v>2</v>
      </c>
      <c r="F27" s="125">
        <v>0</v>
      </c>
      <c r="G27" s="125">
        <v>0</v>
      </c>
      <c r="H27" s="125">
        <v>0</v>
      </c>
      <c r="I27" s="125">
        <v>3</v>
      </c>
      <c r="J27" s="104">
        <f t="shared" si="0"/>
        <v>4.8098432450183584</v>
      </c>
      <c r="K27" s="104">
        <f t="shared" si="1"/>
        <v>0.72147648675275367</v>
      </c>
      <c r="L27" s="126">
        <f t="shared" si="2"/>
        <v>1</v>
      </c>
      <c r="M27" s="126">
        <f t="shared" si="3"/>
        <v>0</v>
      </c>
      <c r="N27" s="126">
        <f t="shared" si="4"/>
        <v>0</v>
      </c>
      <c r="O27" s="126">
        <f t="shared" si="5"/>
        <v>0</v>
      </c>
      <c r="P27" s="104">
        <f t="shared" si="6"/>
        <v>1.5</v>
      </c>
      <c r="Q27" s="104">
        <f t="shared" si="7"/>
        <v>0</v>
      </c>
      <c r="R27" s="109">
        <v>6</v>
      </c>
    </row>
    <row r="28" spans="1:18">
      <c r="A28" s="109" t="s">
        <v>94</v>
      </c>
      <c r="B28" s="106" t="s">
        <v>120</v>
      </c>
      <c r="C28" s="125">
        <v>68350.484937669724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04">
        <f t="shared" si="0"/>
        <v>0</v>
      </c>
      <c r="K28" s="104">
        <f t="shared" si="1"/>
        <v>0</v>
      </c>
      <c r="L28" s="126" t="e">
        <f t="shared" si="2"/>
        <v>#DIV/0!</v>
      </c>
      <c r="M28" s="126" t="e">
        <f t="shared" si="3"/>
        <v>#DIV/0!</v>
      </c>
      <c r="N28" s="126" t="e">
        <f t="shared" si="4"/>
        <v>#DIV/0!</v>
      </c>
      <c r="O28" s="126" t="e">
        <f t="shared" si="5"/>
        <v>#DIV/0!</v>
      </c>
      <c r="P28" s="104" t="e">
        <f t="shared" si="6"/>
        <v>#DIV/0!</v>
      </c>
      <c r="Q28" s="104">
        <f t="shared" si="7"/>
        <v>0</v>
      </c>
      <c r="R28" s="109">
        <v>0</v>
      </c>
    </row>
    <row r="29" spans="1:18">
      <c r="A29" s="109" t="s">
        <v>94</v>
      </c>
      <c r="B29" s="106" t="s">
        <v>125</v>
      </c>
      <c r="C29" s="125">
        <v>103122.12801847421</v>
      </c>
      <c r="D29" s="125">
        <v>0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04">
        <f t="shared" si="0"/>
        <v>0</v>
      </c>
      <c r="K29" s="104">
        <f t="shared" si="1"/>
        <v>0</v>
      </c>
      <c r="L29" s="126" t="e">
        <f t="shared" si="2"/>
        <v>#DIV/0!</v>
      </c>
      <c r="M29" s="126" t="e">
        <f t="shared" si="3"/>
        <v>#DIV/0!</v>
      </c>
      <c r="N29" s="126" t="e">
        <f t="shared" si="4"/>
        <v>#DIV/0!</v>
      </c>
      <c r="O29" s="126" t="e">
        <f t="shared" si="5"/>
        <v>#DIV/0!</v>
      </c>
      <c r="P29" s="104" t="e">
        <f t="shared" si="6"/>
        <v>#DIV/0!</v>
      </c>
      <c r="Q29" s="104">
        <f t="shared" si="7"/>
        <v>0</v>
      </c>
      <c r="R29" s="109">
        <v>0</v>
      </c>
    </row>
    <row r="30" spans="1:18">
      <c r="A30" s="109" t="s">
        <v>94</v>
      </c>
      <c r="B30" s="106" t="s">
        <v>139</v>
      </c>
      <c r="C30" s="125">
        <v>91472.404077506464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04">
        <f t="shared" si="0"/>
        <v>0</v>
      </c>
      <c r="K30" s="104">
        <f t="shared" si="1"/>
        <v>0</v>
      </c>
      <c r="L30" s="126" t="e">
        <f t="shared" si="2"/>
        <v>#DIV/0!</v>
      </c>
      <c r="M30" s="126" t="e">
        <f t="shared" si="3"/>
        <v>#DIV/0!</v>
      </c>
      <c r="N30" s="126" t="e">
        <f t="shared" si="4"/>
        <v>#DIV/0!</v>
      </c>
      <c r="O30" s="126" t="e">
        <f t="shared" si="5"/>
        <v>#DIV/0!</v>
      </c>
      <c r="P30" s="104" t="e">
        <f t="shared" si="6"/>
        <v>#DIV/0!</v>
      </c>
      <c r="Q30" s="104">
        <f t="shared" si="7"/>
        <v>0</v>
      </c>
      <c r="R30" s="109">
        <v>0</v>
      </c>
    </row>
    <row r="31" spans="1:18">
      <c r="A31" s="109" t="s">
        <v>94</v>
      </c>
      <c r="B31" s="106" t="s">
        <v>117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04" t="e">
        <f t="shared" si="0"/>
        <v>#DIV/0!</v>
      </c>
      <c r="K31" s="104" t="e">
        <f t="shared" si="1"/>
        <v>#DIV/0!</v>
      </c>
      <c r="L31" s="126" t="e">
        <f t="shared" si="2"/>
        <v>#DIV/0!</v>
      </c>
      <c r="M31" s="126" t="e">
        <f t="shared" si="3"/>
        <v>#DIV/0!</v>
      </c>
      <c r="N31" s="126" t="e">
        <f t="shared" si="4"/>
        <v>#DIV/0!</v>
      </c>
      <c r="O31" s="126" t="e">
        <f t="shared" si="5"/>
        <v>#DIV/0!</v>
      </c>
      <c r="P31" s="104" t="e">
        <f t="shared" si="6"/>
        <v>#DIV/0!</v>
      </c>
      <c r="Q31" s="104" t="e">
        <f t="shared" si="7"/>
        <v>#DIV/0!</v>
      </c>
      <c r="R31" s="109">
        <v>0</v>
      </c>
    </row>
    <row r="32" spans="1:18">
      <c r="A32" s="109" t="s">
        <v>94</v>
      </c>
      <c r="B32" s="106" t="s">
        <v>130</v>
      </c>
      <c r="C32" s="125">
        <v>71523.931154537946</v>
      </c>
      <c r="D32" s="125">
        <v>1</v>
      </c>
      <c r="E32" s="125">
        <v>1</v>
      </c>
      <c r="F32" s="125">
        <v>0</v>
      </c>
      <c r="G32" s="125">
        <v>0</v>
      </c>
      <c r="H32" s="125">
        <v>0</v>
      </c>
      <c r="I32" s="125">
        <v>3</v>
      </c>
      <c r="J32" s="104">
        <f t="shared" si="0"/>
        <v>1.3981334412944295</v>
      </c>
      <c r="K32" s="104">
        <f t="shared" si="1"/>
        <v>0.41944003238832883</v>
      </c>
      <c r="L32" s="126">
        <f t="shared" si="2"/>
        <v>1</v>
      </c>
      <c r="M32" s="126">
        <f t="shared" si="3"/>
        <v>0</v>
      </c>
      <c r="N32" s="126">
        <f t="shared" si="4"/>
        <v>0</v>
      </c>
      <c r="O32" s="126">
        <f t="shared" si="5"/>
        <v>0</v>
      </c>
      <c r="P32" s="104">
        <f t="shared" si="6"/>
        <v>3</v>
      </c>
      <c r="Q32" s="104">
        <f t="shared" si="7"/>
        <v>0</v>
      </c>
      <c r="R32" s="109">
        <v>5</v>
      </c>
    </row>
    <row r="33" spans="1:18">
      <c r="A33" s="109" t="s">
        <v>94</v>
      </c>
      <c r="B33" s="106" t="s">
        <v>122</v>
      </c>
      <c r="C33" s="125">
        <v>49683.097802278797</v>
      </c>
      <c r="D33" s="125">
        <v>0</v>
      </c>
      <c r="E33" s="125">
        <v>0</v>
      </c>
      <c r="F33" s="125">
        <v>0</v>
      </c>
      <c r="G33" s="125">
        <v>0</v>
      </c>
      <c r="H33" s="125">
        <v>0</v>
      </c>
      <c r="I33" s="125">
        <v>0</v>
      </c>
      <c r="J33" s="104">
        <f t="shared" si="0"/>
        <v>0</v>
      </c>
      <c r="K33" s="104">
        <f t="shared" si="1"/>
        <v>0</v>
      </c>
      <c r="L33" s="126" t="e">
        <f t="shared" si="2"/>
        <v>#DIV/0!</v>
      </c>
      <c r="M33" s="126" t="e">
        <f t="shared" si="3"/>
        <v>#DIV/0!</v>
      </c>
      <c r="N33" s="126" t="e">
        <f t="shared" si="4"/>
        <v>#DIV/0!</v>
      </c>
      <c r="O33" s="126" t="e">
        <f t="shared" si="5"/>
        <v>#DIV/0!</v>
      </c>
      <c r="P33" s="104" t="e">
        <f t="shared" si="6"/>
        <v>#DIV/0!</v>
      </c>
      <c r="Q33" s="104">
        <f t="shared" si="7"/>
        <v>0</v>
      </c>
      <c r="R33" s="109">
        <v>0</v>
      </c>
    </row>
    <row r="34" spans="1:18">
      <c r="A34" s="109" t="s">
        <v>94</v>
      </c>
      <c r="B34" s="106" t="s">
        <v>113</v>
      </c>
      <c r="C34" s="125">
        <v>199717.9156314689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  <c r="I34" s="125">
        <v>0</v>
      </c>
      <c r="J34" s="104">
        <f t="shared" si="0"/>
        <v>0</v>
      </c>
      <c r="K34" s="104">
        <f t="shared" si="1"/>
        <v>0</v>
      </c>
      <c r="L34" s="126" t="e">
        <f t="shared" si="2"/>
        <v>#DIV/0!</v>
      </c>
      <c r="M34" s="126" t="e">
        <f t="shared" si="3"/>
        <v>#DIV/0!</v>
      </c>
      <c r="N34" s="126" t="e">
        <f t="shared" si="4"/>
        <v>#DIV/0!</v>
      </c>
      <c r="O34" s="126" t="e">
        <f t="shared" si="5"/>
        <v>#DIV/0!</v>
      </c>
      <c r="P34" s="104" t="e">
        <f t="shared" si="6"/>
        <v>#DIV/0!</v>
      </c>
      <c r="Q34" s="104">
        <f t="shared" si="7"/>
        <v>0</v>
      </c>
      <c r="R34" s="109">
        <v>0</v>
      </c>
    </row>
    <row r="35" spans="1:18">
      <c r="A35" s="109" t="s">
        <v>94</v>
      </c>
      <c r="B35" s="106" t="s">
        <v>137</v>
      </c>
      <c r="C35" s="125">
        <v>80822.598781224719</v>
      </c>
      <c r="D35" s="125">
        <v>4</v>
      </c>
      <c r="E35" s="125">
        <v>4</v>
      </c>
      <c r="F35" s="125">
        <v>0</v>
      </c>
      <c r="G35" s="125">
        <v>0</v>
      </c>
      <c r="H35" s="125">
        <v>2</v>
      </c>
      <c r="I35" s="125">
        <v>4</v>
      </c>
      <c r="J35" s="104">
        <f t="shared" ref="J35:J66" si="8">D35/C35*100000</f>
        <v>4.9491108431534494</v>
      </c>
      <c r="K35" s="104">
        <f t="shared" ref="K35:K66" si="9">I35/C35*10000</f>
        <v>0.49491108431534492</v>
      </c>
      <c r="L35" s="126">
        <f t="shared" ref="L35:L66" si="10">E35/D35</f>
        <v>1</v>
      </c>
      <c r="M35" s="126">
        <f t="shared" ref="M35:M66" si="11">F35/D35</f>
        <v>0</v>
      </c>
      <c r="N35" s="126">
        <f t="shared" ref="N35:N66" si="12">G35/D35</f>
        <v>0</v>
      </c>
      <c r="O35" s="126">
        <f t="shared" ref="O35:O66" si="13">H35/D35</f>
        <v>0.5</v>
      </c>
      <c r="P35" s="104">
        <f t="shared" si="6"/>
        <v>1</v>
      </c>
      <c r="Q35" s="104">
        <f t="shared" si="7"/>
        <v>2.4745554215767247</v>
      </c>
      <c r="R35" s="109">
        <v>9</v>
      </c>
    </row>
    <row r="36" spans="1:18">
      <c r="A36" s="109" t="s">
        <v>94</v>
      </c>
      <c r="B36" s="106" t="s">
        <v>134</v>
      </c>
      <c r="C36" s="125">
        <v>103605.77388884059</v>
      </c>
      <c r="D36" s="125">
        <v>2</v>
      </c>
      <c r="E36" s="125">
        <v>2</v>
      </c>
      <c r="F36" s="125">
        <v>0</v>
      </c>
      <c r="G36" s="125">
        <v>0</v>
      </c>
      <c r="H36" s="125">
        <v>0</v>
      </c>
      <c r="I36" s="125">
        <v>2</v>
      </c>
      <c r="J36" s="104">
        <f t="shared" si="8"/>
        <v>1.9303943447648149</v>
      </c>
      <c r="K36" s="104">
        <f t="shared" si="9"/>
        <v>0.19303943447648148</v>
      </c>
      <c r="L36" s="126">
        <f t="shared" si="10"/>
        <v>1</v>
      </c>
      <c r="M36" s="126">
        <f t="shared" si="11"/>
        <v>0</v>
      </c>
      <c r="N36" s="126">
        <f t="shared" si="12"/>
        <v>0</v>
      </c>
      <c r="O36" s="126">
        <f t="shared" si="13"/>
        <v>0</v>
      </c>
      <c r="P36" s="104">
        <f t="shared" si="6"/>
        <v>1</v>
      </c>
      <c r="Q36" s="104">
        <f t="shared" si="7"/>
        <v>0</v>
      </c>
      <c r="R36" s="109">
        <v>4</v>
      </c>
    </row>
    <row r="37" spans="1:18">
      <c r="A37" s="109" t="s">
        <v>94</v>
      </c>
      <c r="B37" s="106" t="s">
        <v>124</v>
      </c>
      <c r="C37" s="125">
        <v>79640.353320329159</v>
      </c>
      <c r="D37" s="125">
        <v>0</v>
      </c>
      <c r="E37" s="125">
        <v>0</v>
      </c>
      <c r="F37" s="125">
        <v>0</v>
      </c>
      <c r="G37" s="125">
        <v>0</v>
      </c>
      <c r="H37" s="125">
        <v>0</v>
      </c>
      <c r="I37" s="125">
        <v>0</v>
      </c>
      <c r="J37" s="104">
        <f t="shared" si="8"/>
        <v>0</v>
      </c>
      <c r="K37" s="104">
        <f t="shared" si="9"/>
        <v>0</v>
      </c>
      <c r="L37" s="126" t="e">
        <f t="shared" si="10"/>
        <v>#DIV/0!</v>
      </c>
      <c r="M37" s="126" t="e">
        <f t="shared" si="11"/>
        <v>#DIV/0!</v>
      </c>
      <c r="N37" s="126" t="e">
        <f t="shared" si="12"/>
        <v>#DIV/0!</v>
      </c>
      <c r="O37" s="126" t="e">
        <f t="shared" si="13"/>
        <v>#DIV/0!</v>
      </c>
      <c r="P37" s="104" t="e">
        <f t="shared" si="6"/>
        <v>#DIV/0!</v>
      </c>
      <c r="Q37" s="104">
        <f t="shared" si="7"/>
        <v>0</v>
      </c>
      <c r="R37" s="109">
        <v>0</v>
      </c>
    </row>
    <row r="38" spans="1:18">
      <c r="A38" s="109" t="s">
        <v>94</v>
      </c>
      <c r="B38" s="106" t="s">
        <v>123</v>
      </c>
      <c r="C38" s="125">
        <v>62038.138637530843</v>
      </c>
      <c r="D38" s="125">
        <v>2</v>
      </c>
      <c r="E38" s="125">
        <v>2</v>
      </c>
      <c r="F38" s="125">
        <v>0</v>
      </c>
      <c r="G38" s="125">
        <v>0</v>
      </c>
      <c r="H38" s="125">
        <v>0</v>
      </c>
      <c r="I38" s="125">
        <v>2</v>
      </c>
      <c r="J38" s="104">
        <f t="shared" si="8"/>
        <v>3.2238233511249677</v>
      </c>
      <c r="K38" s="104">
        <f t="shared" si="9"/>
        <v>0.32238233511249675</v>
      </c>
      <c r="L38" s="126">
        <f t="shared" si="10"/>
        <v>1</v>
      </c>
      <c r="M38" s="126">
        <f t="shared" si="11"/>
        <v>0</v>
      </c>
      <c r="N38" s="126">
        <f t="shared" si="12"/>
        <v>0</v>
      </c>
      <c r="O38" s="126">
        <f t="shared" si="13"/>
        <v>0</v>
      </c>
      <c r="P38" s="104">
        <f t="shared" si="6"/>
        <v>1</v>
      </c>
      <c r="Q38" s="104">
        <f t="shared" si="7"/>
        <v>0</v>
      </c>
      <c r="R38" s="109">
        <v>5</v>
      </c>
    </row>
    <row r="39" spans="1:18">
      <c r="A39" s="109" t="s">
        <v>94</v>
      </c>
      <c r="B39" s="106" t="s">
        <v>126</v>
      </c>
      <c r="C39" s="125">
        <v>24482.652957653241</v>
      </c>
      <c r="D39" s="125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0</v>
      </c>
      <c r="J39" s="104">
        <f t="shared" si="8"/>
        <v>0</v>
      </c>
      <c r="K39" s="104">
        <f t="shared" si="9"/>
        <v>0</v>
      </c>
      <c r="L39" s="126" t="e">
        <f t="shared" si="10"/>
        <v>#DIV/0!</v>
      </c>
      <c r="M39" s="126" t="e">
        <f t="shared" si="11"/>
        <v>#DIV/0!</v>
      </c>
      <c r="N39" s="126" t="e">
        <f t="shared" si="12"/>
        <v>#DIV/0!</v>
      </c>
      <c r="O39" s="126" t="e">
        <f t="shared" si="13"/>
        <v>#DIV/0!</v>
      </c>
      <c r="P39" s="104" t="e">
        <f t="shared" si="6"/>
        <v>#DIV/0!</v>
      </c>
      <c r="Q39" s="104">
        <f t="shared" si="7"/>
        <v>0</v>
      </c>
      <c r="R39" s="109">
        <v>0</v>
      </c>
    </row>
    <row r="40" spans="1:18">
      <c r="A40" s="109" t="s">
        <v>94</v>
      </c>
      <c r="B40" s="106" t="s">
        <v>131</v>
      </c>
      <c r="C40" s="125">
        <v>22873.378900898471</v>
      </c>
      <c r="D40" s="125">
        <v>4</v>
      </c>
      <c r="E40" s="125">
        <v>4</v>
      </c>
      <c r="F40" s="125">
        <v>0</v>
      </c>
      <c r="G40" s="125">
        <v>0</v>
      </c>
      <c r="H40" s="125">
        <v>0</v>
      </c>
      <c r="I40" s="125">
        <v>3</v>
      </c>
      <c r="J40" s="104">
        <f t="shared" si="8"/>
        <v>17.487578102607653</v>
      </c>
      <c r="K40" s="104">
        <f t="shared" si="9"/>
        <v>1.3115683576955741</v>
      </c>
      <c r="L40" s="126">
        <f t="shared" si="10"/>
        <v>1</v>
      </c>
      <c r="M40" s="126">
        <f t="shared" si="11"/>
        <v>0</v>
      </c>
      <c r="N40" s="126">
        <f t="shared" si="12"/>
        <v>0</v>
      </c>
      <c r="O40" s="126">
        <f t="shared" si="13"/>
        <v>0</v>
      </c>
      <c r="P40" s="104">
        <f t="shared" si="6"/>
        <v>0.75</v>
      </c>
      <c r="Q40" s="104">
        <f t="shared" si="7"/>
        <v>0</v>
      </c>
      <c r="R40" s="109">
        <v>6</v>
      </c>
    </row>
    <row r="41" spans="1:18">
      <c r="A41" s="109" t="s">
        <v>92</v>
      </c>
      <c r="B41" s="106" t="s">
        <v>149</v>
      </c>
      <c r="C41" s="125">
        <v>71366.554323704448</v>
      </c>
      <c r="D41" s="125">
        <v>1</v>
      </c>
      <c r="E41" s="125">
        <v>1</v>
      </c>
      <c r="F41" s="125">
        <v>0</v>
      </c>
      <c r="G41" s="125">
        <v>0</v>
      </c>
      <c r="H41" s="125">
        <v>0</v>
      </c>
      <c r="I41" s="125">
        <v>0</v>
      </c>
      <c r="J41" s="104">
        <f t="shared" si="8"/>
        <v>1.4012165915481916</v>
      </c>
      <c r="K41" s="104">
        <f t="shared" si="9"/>
        <v>0</v>
      </c>
      <c r="L41" s="126">
        <f t="shared" si="10"/>
        <v>1</v>
      </c>
      <c r="M41" s="126">
        <f t="shared" si="11"/>
        <v>0</v>
      </c>
      <c r="N41" s="126">
        <f t="shared" si="12"/>
        <v>0</v>
      </c>
      <c r="O41" s="126">
        <f t="shared" si="13"/>
        <v>0</v>
      </c>
      <c r="P41" s="104">
        <f t="shared" si="6"/>
        <v>0</v>
      </c>
      <c r="Q41" s="104">
        <f t="shared" si="7"/>
        <v>0</v>
      </c>
      <c r="R41" s="109">
        <v>2</v>
      </c>
    </row>
    <row r="42" spans="1:18">
      <c r="A42" s="109" t="s">
        <v>92</v>
      </c>
      <c r="B42" s="106" t="s">
        <v>143</v>
      </c>
      <c r="C42" s="125">
        <v>120325.14293525585</v>
      </c>
      <c r="D42" s="125">
        <v>25</v>
      </c>
      <c r="E42" s="125">
        <v>10</v>
      </c>
      <c r="F42" s="125">
        <v>7</v>
      </c>
      <c r="G42" s="125">
        <v>10</v>
      </c>
      <c r="H42" s="125">
        <v>8</v>
      </c>
      <c r="I42" s="125">
        <v>21</v>
      </c>
      <c r="J42" s="104">
        <f t="shared" si="8"/>
        <v>20.777037442167774</v>
      </c>
      <c r="K42" s="104">
        <f t="shared" si="9"/>
        <v>1.7452711451420928</v>
      </c>
      <c r="L42" s="126">
        <f t="shared" si="10"/>
        <v>0.4</v>
      </c>
      <c r="M42" s="126">
        <f t="shared" si="11"/>
        <v>0.28000000000000003</v>
      </c>
      <c r="N42" s="126">
        <f t="shared" si="12"/>
        <v>0.4</v>
      </c>
      <c r="O42" s="126">
        <f t="shared" si="13"/>
        <v>0.32</v>
      </c>
      <c r="P42" s="104">
        <f t="shared" si="6"/>
        <v>0.84</v>
      </c>
      <c r="Q42" s="104">
        <f t="shared" si="7"/>
        <v>6.6486519814936873</v>
      </c>
      <c r="R42" s="109">
        <v>12</v>
      </c>
    </row>
    <row r="43" spans="1:18">
      <c r="A43" s="109" t="s">
        <v>92</v>
      </c>
      <c r="B43" s="106" t="s">
        <v>142</v>
      </c>
      <c r="C43" s="125">
        <v>140543.26762325002</v>
      </c>
      <c r="D43" s="125">
        <v>4</v>
      </c>
      <c r="E43" s="125">
        <v>2</v>
      </c>
      <c r="F43" s="125">
        <v>1</v>
      </c>
      <c r="G43" s="125">
        <v>0</v>
      </c>
      <c r="H43" s="125">
        <v>0</v>
      </c>
      <c r="I43" s="125">
        <v>2</v>
      </c>
      <c r="J43" s="104">
        <f t="shared" si="8"/>
        <v>2.8460986197664595</v>
      </c>
      <c r="K43" s="104">
        <f t="shared" si="9"/>
        <v>0.14230493098832298</v>
      </c>
      <c r="L43" s="126">
        <f t="shared" si="10"/>
        <v>0.5</v>
      </c>
      <c r="M43" s="126">
        <f t="shared" si="11"/>
        <v>0.25</v>
      </c>
      <c r="N43" s="126">
        <f t="shared" si="12"/>
        <v>0</v>
      </c>
      <c r="O43" s="126">
        <f t="shared" si="13"/>
        <v>0</v>
      </c>
      <c r="P43" s="104">
        <f t="shared" si="6"/>
        <v>0.5</v>
      </c>
      <c r="Q43" s="104">
        <f t="shared" si="7"/>
        <v>0</v>
      </c>
      <c r="R43" s="109">
        <v>6</v>
      </c>
    </row>
    <row r="44" spans="1:18">
      <c r="A44" s="109" t="s">
        <v>92</v>
      </c>
      <c r="B44" s="106" t="s">
        <v>152</v>
      </c>
      <c r="C44" s="125">
        <v>61065.089207865167</v>
      </c>
      <c r="D44" s="125">
        <v>3</v>
      </c>
      <c r="E44" s="125">
        <v>3</v>
      </c>
      <c r="F44" s="125">
        <v>0</v>
      </c>
      <c r="G44" s="125">
        <v>0</v>
      </c>
      <c r="H44" s="125">
        <v>0</v>
      </c>
      <c r="I44" s="125">
        <v>2</v>
      </c>
      <c r="J44" s="104">
        <f t="shared" si="8"/>
        <v>4.9127906614334416</v>
      </c>
      <c r="K44" s="104">
        <f t="shared" si="9"/>
        <v>0.32751937742889603</v>
      </c>
      <c r="L44" s="126">
        <f t="shared" si="10"/>
        <v>1</v>
      </c>
      <c r="M44" s="126">
        <f t="shared" si="11"/>
        <v>0</v>
      </c>
      <c r="N44" s="126">
        <f t="shared" si="12"/>
        <v>0</v>
      </c>
      <c r="O44" s="126">
        <f t="shared" si="13"/>
        <v>0</v>
      </c>
      <c r="P44" s="104">
        <f t="shared" si="6"/>
        <v>0.66666666666666663</v>
      </c>
      <c r="Q44" s="104">
        <f t="shared" si="7"/>
        <v>0</v>
      </c>
      <c r="R44" s="109">
        <v>4</v>
      </c>
    </row>
    <row r="45" spans="1:18">
      <c r="A45" s="109" t="s">
        <v>92</v>
      </c>
      <c r="B45" s="106" t="s">
        <v>150</v>
      </c>
      <c r="C45" s="125">
        <v>55979.130650441024</v>
      </c>
      <c r="D45" s="125">
        <v>0</v>
      </c>
      <c r="E45" s="125">
        <v>0</v>
      </c>
      <c r="F45" s="125">
        <v>0</v>
      </c>
      <c r="G45" s="125">
        <v>0</v>
      </c>
      <c r="H45" s="125">
        <v>0</v>
      </c>
      <c r="I45" s="125">
        <v>0</v>
      </c>
      <c r="J45" s="104">
        <f t="shared" si="8"/>
        <v>0</v>
      </c>
      <c r="K45" s="104">
        <f t="shared" si="9"/>
        <v>0</v>
      </c>
      <c r="L45" s="126" t="e">
        <f t="shared" si="10"/>
        <v>#DIV/0!</v>
      </c>
      <c r="M45" s="126" t="e">
        <f t="shared" si="11"/>
        <v>#DIV/0!</v>
      </c>
      <c r="N45" s="126" t="e">
        <f t="shared" si="12"/>
        <v>#DIV/0!</v>
      </c>
      <c r="O45" s="126" t="e">
        <f t="shared" si="13"/>
        <v>#DIV/0!</v>
      </c>
      <c r="P45" s="104" t="e">
        <f t="shared" si="6"/>
        <v>#DIV/0!</v>
      </c>
      <c r="Q45" s="104">
        <f t="shared" si="7"/>
        <v>0</v>
      </c>
      <c r="R45" s="109">
        <v>0</v>
      </c>
    </row>
    <row r="46" spans="1:18">
      <c r="A46" s="109" t="s">
        <v>92</v>
      </c>
      <c r="B46" s="106" t="s">
        <v>153</v>
      </c>
      <c r="C46" s="125">
        <v>47309.010732266092</v>
      </c>
      <c r="D46" s="125">
        <v>4</v>
      </c>
      <c r="E46" s="125">
        <v>2</v>
      </c>
      <c r="F46" s="125">
        <v>0</v>
      </c>
      <c r="G46" s="125">
        <v>0</v>
      </c>
      <c r="H46" s="125">
        <v>0</v>
      </c>
      <c r="I46" s="125">
        <v>4</v>
      </c>
      <c r="J46" s="104">
        <f t="shared" si="8"/>
        <v>8.455048917926085</v>
      </c>
      <c r="K46" s="104">
        <f t="shared" si="9"/>
        <v>0.84550489179260857</v>
      </c>
      <c r="L46" s="126">
        <f t="shared" si="10"/>
        <v>0.5</v>
      </c>
      <c r="M46" s="126">
        <f t="shared" si="11"/>
        <v>0</v>
      </c>
      <c r="N46" s="126">
        <f t="shared" si="12"/>
        <v>0</v>
      </c>
      <c r="O46" s="126">
        <f t="shared" si="13"/>
        <v>0</v>
      </c>
      <c r="P46" s="104">
        <f t="shared" si="6"/>
        <v>1</v>
      </c>
      <c r="Q46" s="104">
        <f t="shared" si="7"/>
        <v>0</v>
      </c>
      <c r="R46" s="109">
        <v>7</v>
      </c>
    </row>
    <row r="47" spans="1:18">
      <c r="A47" s="109" t="s">
        <v>92</v>
      </c>
      <c r="B47" s="106" t="s">
        <v>155</v>
      </c>
      <c r="C47" s="125">
        <v>94299.429343576558</v>
      </c>
      <c r="D47" s="125">
        <v>0</v>
      </c>
      <c r="E47" s="125">
        <v>0</v>
      </c>
      <c r="F47" s="125">
        <v>0</v>
      </c>
      <c r="G47" s="125">
        <v>0</v>
      </c>
      <c r="H47" s="125">
        <v>0</v>
      </c>
      <c r="I47" s="125">
        <v>0</v>
      </c>
      <c r="J47" s="104">
        <f t="shared" si="8"/>
        <v>0</v>
      </c>
      <c r="K47" s="104">
        <f t="shared" si="9"/>
        <v>0</v>
      </c>
      <c r="L47" s="126" t="e">
        <f t="shared" si="10"/>
        <v>#DIV/0!</v>
      </c>
      <c r="M47" s="126" t="e">
        <f t="shared" si="11"/>
        <v>#DIV/0!</v>
      </c>
      <c r="N47" s="126" t="e">
        <f t="shared" si="12"/>
        <v>#DIV/0!</v>
      </c>
      <c r="O47" s="126" t="e">
        <f t="shared" si="13"/>
        <v>#DIV/0!</v>
      </c>
      <c r="P47" s="104" t="e">
        <f t="shared" si="6"/>
        <v>#DIV/0!</v>
      </c>
      <c r="Q47" s="104">
        <f t="shared" si="7"/>
        <v>0</v>
      </c>
      <c r="R47" s="109">
        <v>0</v>
      </c>
    </row>
    <row r="48" spans="1:18">
      <c r="A48" s="109" t="s">
        <v>92</v>
      </c>
      <c r="B48" s="106" t="s">
        <v>148</v>
      </c>
      <c r="C48" s="125">
        <v>0</v>
      </c>
      <c r="D48" s="125">
        <v>1</v>
      </c>
      <c r="E48" s="125">
        <v>1</v>
      </c>
      <c r="F48" s="125">
        <v>0</v>
      </c>
      <c r="G48" s="125">
        <v>0</v>
      </c>
      <c r="H48" s="125">
        <v>0</v>
      </c>
      <c r="I48" s="125">
        <v>1</v>
      </c>
      <c r="J48" s="104" t="e">
        <f t="shared" si="8"/>
        <v>#DIV/0!</v>
      </c>
      <c r="K48" s="104" t="e">
        <f t="shared" si="9"/>
        <v>#DIV/0!</v>
      </c>
      <c r="L48" s="126">
        <f t="shared" si="10"/>
        <v>1</v>
      </c>
      <c r="M48" s="126">
        <f t="shared" si="11"/>
        <v>0</v>
      </c>
      <c r="N48" s="126">
        <f t="shared" si="12"/>
        <v>0</v>
      </c>
      <c r="O48" s="126">
        <f t="shared" si="13"/>
        <v>0</v>
      </c>
      <c r="P48" s="104">
        <f t="shared" si="6"/>
        <v>1</v>
      </c>
      <c r="Q48" s="104" t="e">
        <f t="shared" si="7"/>
        <v>#DIV/0!</v>
      </c>
      <c r="R48" s="109">
        <v>3</v>
      </c>
    </row>
    <row r="49" spans="1:18">
      <c r="A49" s="109" t="s">
        <v>92</v>
      </c>
      <c r="B49" s="106" t="s">
        <v>144</v>
      </c>
      <c r="C49" s="125">
        <v>37016.182149826214</v>
      </c>
      <c r="D49" s="125">
        <v>1</v>
      </c>
      <c r="E49" s="125">
        <v>1</v>
      </c>
      <c r="F49" s="125">
        <v>0</v>
      </c>
      <c r="G49" s="125">
        <v>0</v>
      </c>
      <c r="H49" s="125">
        <v>0</v>
      </c>
      <c r="I49" s="125">
        <v>0</v>
      </c>
      <c r="J49" s="104">
        <f t="shared" si="8"/>
        <v>2.7015211778254526</v>
      </c>
      <c r="K49" s="104">
        <f t="shared" si="9"/>
        <v>0</v>
      </c>
      <c r="L49" s="126">
        <f t="shared" si="10"/>
        <v>1</v>
      </c>
      <c r="M49" s="126">
        <f t="shared" si="11"/>
        <v>0</v>
      </c>
      <c r="N49" s="126">
        <f t="shared" si="12"/>
        <v>0</v>
      </c>
      <c r="O49" s="126">
        <f t="shared" si="13"/>
        <v>0</v>
      </c>
      <c r="P49" s="104">
        <f t="shared" si="6"/>
        <v>0</v>
      </c>
      <c r="Q49" s="104">
        <f t="shared" si="7"/>
        <v>0</v>
      </c>
      <c r="R49" s="109">
        <v>2</v>
      </c>
    </row>
    <row r="50" spans="1:18">
      <c r="A50" s="109" t="s">
        <v>92</v>
      </c>
      <c r="B50" s="106" t="s">
        <v>154</v>
      </c>
      <c r="C50" s="125">
        <v>36588.193939144861</v>
      </c>
      <c r="D50" s="125">
        <v>0</v>
      </c>
      <c r="E50" s="125">
        <v>0</v>
      </c>
      <c r="F50" s="125">
        <v>0</v>
      </c>
      <c r="G50" s="125">
        <v>0</v>
      </c>
      <c r="H50" s="125">
        <v>0</v>
      </c>
      <c r="I50" s="125">
        <v>0</v>
      </c>
      <c r="J50" s="104">
        <f t="shared" si="8"/>
        <v>0</v>
      </c>
      <c r="K50" s="104">
        <f t="shared" si="9"/>
        <v>0</v>
      </c>
      <c r="L50" s="126" t="e">
        <f t="shared" si="10"/>
        <v>#DIV/0!</v>
      </c>
      <c r="M50" s="126" t="e">
        <f t="shared" si="11"/>
        <v>#DIV/0!</v>
      </c>
      <c r="N50" s="126" t="e">
        <f t="shared" si="12"/>
        <v>#DIV/0!</v>
      </c>
      <c r="O50" s="126" t="e">
        <f t="shared" si="13"/>
        <v>#DIV/0!</v>
      </c>
      <c r="P50" s="104" t="e">
        <f t="shared" si="6"/>
        <v>#DIV/0!</v>
      </c>
      <c r="Q50" s="104">
        <f t="shared" si="7"/>
        <v>0</v>
      </c>
      <c r="R50" s="109">
        <v>0</v>
      </c>
    </row>
    <row r="51" spans="1:18">
      <c r="A51" s="109" t="s">
        <v>92</v>
      </c>
      <c r="B51" s="106" t="s">
        <v>147</v>
      </c>
      <c r="C51" s="125">
        <v>39877.753549493907</v>
      </c>
      <c r="D51" s="125">
        <v>17</v>
      </c>
      <c r="E51" s="125">
        <v>11</v>
      </c>
      <c r="F51" s="125">
        <v>5</v>
      </c>
      <c r="G51" s="125">
        <v>8</v>
      </c>
      <c r="H51" s="125">
        <v>0</v>
      </c>
      <c r="I51" s="125">
        <v>13</v>
      </c>
      <c r="J51" s="104">
        <f t="shared" si="8"/>
        <v>42.630285025711402</v>
      </c>
      <c r="K51" s="104">
        <f t="shared" si="9"/>
        <v>3.2599629725544017</v>
      </c>
      <c r="L51" s="126">
        <f t="shared" si="10"/>
        <v>0.6470588235294118</v>
      </c>
      <c r="M51" s="126">
        <f t="shared" si="11"/>
        <v>0.29411764705882354</v>
      </c>
      <c r="N51" s="126">
        <f t="shared" si="12"/>
        <v>0.47058823529411764</v>
      </c>
      <c r="O51" s="126">
        <f t="shared" si="13"/>
        <v>0</v>
      </c>
      <c r="P51" s="104">
        <f t="shared" si="6"/>
        <v>0.76470588235294112</v>
      </c>
      <c r="Q51" s="104">
        <f t="shared" si="7"/>
        <v>0</v>
      </c>
      <c r="R51" s="109">
        <v>7</v>
      </c>
    </row>
    <row r="52" spans="1:18">
      <c r="A52" s="109" t="s">
        <v>92</v>
      </c>
      <c r="B52" s="106" t="s">
        <v>145</v>
      </c>
      <c r="C52" s="125">
        <v>30691.360856999316</v>
      </c>
      <c r="D52" s="125">
        <v>15</v>
      </c>
      <c r="E52" s="125">
        <v>10</v>
      </c>
      <c r="F52" s="125">
        <v>5</v>
      </c>
      <c r="G52" s="125">
        <v>5</v>
      </c>
      <c r="H52" s="125">
        <v>0</v>
      </c>
      <c r="I52" s="125">
        <v>14</v>
      </c>
      <c r="J52" s="104">
        <f t="shared" si="8"/>
        <v>48.873688168764197</v>
      </c>
      <c r="K52" s="104">
        <f t="shared" si="9"/>
        <v>4.5615442290846584</v>
      </c>
      <c r="L52" s="126">
        <f t="shared" si="10"/>
        <v>0.66666666666666663</v>
      </c>
      <c r="M52" s="126">
        <f t="shared" si="11"/>
        <v>0.33333333333333331</v>
      </c>
      <c r="N52" s="126">
        <f t="shared" si="12"/>
        <v>0.33333333333333331</v>
      </c>
      <c r="O52" s="126">
        <f t="shared" si="13"/>
        <v>0</v>
      </c>
      <c r="P52" s="104">
        <f t="shared" si="6"/>
        <v>0.93333333333333335</v>
      </c>
      <c r="Q52" s="104">
        <f t="shared" si="7"/>
        <v>0</v>
      </c>
      <c r="R52" s="109">
        <v>9</v>
      </c>
    </row>
    <row r="53" spans="1:18">
      <c r="A53" s="109" t="s">
        <v>92</v>
      </c>
      <c r="B53" s="106" t="s">
        <v>151</v>
      </c>
      <c r="C53" s="125">
        <v>44565.471955723522</v>
      </c>
      <c r="D53" s="125">
        <v>0</v>
      </c>
      <c r="E53" s="125">
        <v>0</v>
      </c>
      <c r="F53" s="125">
        <v>0</v>
      </c>
      <c r="G53" s="125">
        <v>0</v>
      </c>
      <c r="H53" s="125">
        <v>0</v>
      </c>
      <c r="I53" s="125">
        <v>0</v>
      </c>
      <c r="J53" s="104">
        <f t="shared" si="8"/>
        <v>0</v>
      </c>
      <c r="K53" s="104">
        <f t="shared" si="9"/>
        <v>0</v>
      </c>
      <c r="L53" s="126" t="e">
        <f t="shared" si="10"/>
        <v>#DIV/0!</v>
      </c>
      <c r="M53" s="126" t="e">
        <f t="shared" si="11"/>
        <v>#DIV/0!</v>
      </c>
      <c r="N53" s="126" t="e">
        <f t="shared" si="12"/>
        <v>#DIV/0!</v>
      </c>
      <c r="O53" s="126" t="e">
        <f t="shared" si="13"/>
        <v>#DIV/0!</v>
      </c>
      <c r="P53" s="104" t="e">
        <f t="shared" si="6"/>
        <v>#DIV/0!</v>
      </c>
      <c r="Q53" s="104">
        <f t="shared" si="7"/>
        <v>0</v>
      </c>
      <c r="R53" s="109">
        <v>0</v>
      </c>
    </row>
    <row r="54" spans="1:18">
      <c r="A54" s="109" t="s">
        <v>92</v>
      </c>
      <c r="B54" s="106" t="s">
        <v>146</v>
      </c>
      <c r="C54" s="125">
        <v>57355.218305412011</v>
      </c>
      <c r="D54" s="125">
        <v>28</v>
      </c>
      <c r="E54" s="125">
        <v>18</v>
      </c>
      <c r="F54" s="125">
        <v>3</v>
      </c>
      <c r="G54" s="125">
        <v>12</v>
      </c>
      <c r="H54" s="125">
        <v>0</v>
      </c>
      <c r="I54" s="125">
        <v>25</v>
      </c>
      <c r="J54" s="104">
        <f t="shared" si="8"/>
        <v>48.818574538243773</v>
      </c>
      <c r="K54" s="104">
        <f t="shared" si="9"/>
        <v>4.3588012980574797</v>
      </c>
      <c r="L54" s="126">
        <f t="shared" si="10"/>
        <v>0.6428571428571429</v>
      </c>
      <c r="M54" s="126">
        <f t="shared" si="11"/>
        <v>0.10714285714285714</v>
      </c>
      <c r="N54" s="126">
        <f t="shared" si="12"/>
        <v>0.42857142857142855</v>
      </c>
      <c r="O54" s="126">
        <f t="shared" si="13"/>
        <v>0</v>
      </c>
      <c r="P54" s="104">
        <f t="shared" si="6"/>
        <v>0.8928571428571429</v>
      </c>
      <c r="Q54" s="104">
        <f t="shared" si="7"/>
        <v>0</v>
      </c>
      <c r="R54" s="109">
        <v>7</v>
      </c>
    </row>
    <row r="55" spans="1:18">
      <c r="A55" s="109" t="s">
        <v>98</v>
      </c>
      <c r="B55" s="106" t="s">
        <v>172</v>
      </c>
      <c r="C55" s="125">
        <v>113466.77580131049</v>
      </c>
      <c r="D55" s="125">
        <v>1</v>
      </c>
      <c r="E55" s="125">
        <v>1</v>
      </c>
      <c r="F55" s="125">
        <v>0</v>
      </c>
      <c r="G55" s="125">
        <v>0</v>
      </c>
      <c r="H55" s="125">
        <v>0</v>
      </c>
      <c r="I55" s="125">
        <v>2</v>
      </c>
      <c r="J55" s="104">
        <f t="shared" si="8"/>
        <v>0.88131525103972375</v>
      </c>
      <c r="K55" s="104">
        <f t="shared" si="9"/>
        <v>0.17626305020794475</v>
      </c>
      <c r="L55" s="126">
        <f t="shared" si="10"/>
        <v>1</v>
      </c>
      <c r="M55" s="126">
        <f t="shared" si="11"/>
        <v>0</v>
      </c>
      <c r="N55" s="126">
        <f t="shared" si="12"/>
        <v>0</v>
      </c>
      <c r="O55" s="126">
        <f t="shared" si="13"/>
        <v>0</v>
      </c>
      <c r="P55" s="104">
        <f t="shared" si="6"/>
        <v>2</v>
      </c>
      <c r="Q55" s="104">
        <f t="shared" si="7"/>
        <v>0</v>
      </c>
      <c r="R55" s="109">
        <v>3</v>
      </c>
    </row>
    <row r="56" spans="1:18">
      <c r="A56" s="109" t="s">
        <v>98</v>
      </c>
      <c r="B56" s="106" t="s">
        <v>160</v>
      </c>
      <c r="C56" s="125">
        <v>73448.918487781892</v>
      </c>
      <c r="D56" s="125">
        <v>5</v>
      </c>
      <c r="E56" s="125">
        <v>4</v>
      </c>
      <c r="F56" s="125">
        <v>0</v>
      </c>
      <c r="G56" s="125">
        <v>1</v>
      </c>
      <c r="H56" s="125">
        <v>0</v>
      </c>
      <c r="I56" s="125">
        <v>4</v>
      </c>
      <c r="J56" s="104">
        <f t="shared" si="8"/>
        <v>6.8074521762110658</v>
      </c>
      <c r="K56" s="104">
        <f t="shared" si="9"/>
        <v>0.54459617409688521</v>
      </c>
      <c r="L56" s="126">
        <f t="shared" si="10"/>
        <v>0.8</v>
      </c>
      <c r="M56" s="126">
        <f t="shared" si="11"/>
        <v>0</v>
      </c>
      <c r="N56" s="126">
        <f t="shared" si="12"/>
        <v>0.2</v>
      </c>
      <c r="O56" s="126">
        <f t="shared" si="13"/>
        <v>0</v>
      </c>
      <c r="P56" s="104">
        <f t="shared" si="6"/>
        <v>0.8</v>
      </c>
      <c r="Q56" s="104">
        <f t="shared" si="7"/>
        <v>0</v>
      </c>
      <c r="R56" s="109">
        <v>5</v>
      </c>
    </row>
    <row r="57" spans="1:18">
      <c r="A57" s="109" t="s">
        <v>98</v>
      </c>
      <c r="B57" s="106" t="s">
        <v>183</v>
      </c>
      <c r="C57" s="125">
        <v>0</v>
      </c>
      <c r="D57" s="125">
        <v>0</v>
      </c>
      <c r="E57" s="125">
        <v>0</v>
      </c>
      <c r="F57" s="125">
        <v>0</v>
      </c>
      <c r="G57" s="125">
        <v>0</v>
      </c>
      <c r="H57" s="125">
        <v>0</v>
      </c>
      <c r="I57" s="125">
        <v>0</v>
      </c>
      <c r="J57" s="104" t="e">
        <f t="shared" si="8"/>
        <v>#DIV/0!</v>
      </c>
      <c r="K57" s="104" t="e">
        <f t="shared" si="9"/>
        <v>#DIV/0!</v>
      </c>
      <c r="L57" s="126" t="e">
        <f t="shared" si="10"/>
        <v>#DIV/0!</v>
      </c>
      <c r="M57" s="126" t="e">
        <f t="shared" si="11"/>
        <v>#DIV/0!</v>
      </c>
      <c r="N57" s="126" t="e">
        <f t="shared" si="12"/>
        <v>#DIV/0!</v>
      </c>
      <c r="O57" s="126" t="e">
        <f t="shared" si="13"/>
        <v>#DIV/0!</v>
      </c>
      <c r="P57" s="104" t="e">
        <f t="shared" si="6"/>
        <v>#DIV/0!</v>
      </c>
      <c r="Q57" s="104" t="e">
        <f t="shared" si="7"/>
        <v>#DIV/0!</v>
      </c>
      <c r="R57" s="109">
        <v>0</v>
      </c>
    </row>
    <row r="58" spans="1:18">
      <c r="A58" s="109" t="s">
        <v>98</v>
      </c>
      <c r="B58" s="106" t="s">
        <v>166</v>
      </c>
      <c r="C58" s="125">
        <v>104737.15976416192</v>
      </c>
      <c r="D58" s="125">
        <v>3</v>
      </c>
      <c r="E58" s="125">
        <v>1</v>
      </c>
      <c r="F58" s="125">
        <v>0</v>
      </c>
      <c r="G58" s="125">
        <v>0</v>
      </c>
      <c r="H58" s="125">
        <v>0</v>
      </c>
      <c r="I58" s="125">
        <v>4</v>
      </c>
      <c r="J58" s="104">
        <f t="shared" si="8"/>
        <v>2.8643129207963449</v>
      </c>
      <c r="K58" s="104">
        <f t="shared" si="9"/>
        <v>0.38190838943951261</v>
      </c>
      <c r="L58" s="126">
        <f t="shared" si="10"/>
        <v>0.33333333333333331</v>
      </c>
      <c r="M58" s="126">
        <f t="shared" si="11"/>
        <v>0</v>
      </c>
      <c r="N58" s="126">
        <f t="shared" si="12"/>
        <v>0</v>
      </c>
      <c r="O58" s="126">
        <f t="shared" si="13"/>
        <v>0</v>
      </c>
      <c r="P58" s="104">
        <f t="shared" si="6"/>
        <v>1.3333333333333333</v>
      </c>
      <c r="Q58" s="104">
        <f t="shared" si="7"/>
        <v>0</v>
      </c>
      <c r="R58" s="109">
        <v>8</v>
      </c>
    </row>
    <row r="59" spans="1:18">
      <c r="A59" s="109" t="s">
        <v>98</v>
      </c>
      <c r="B59" s="106" t="s">
        <v>167</v>
      </c>
      <c r="C59" s="125">
        <v>129394.46261944745</v>
      </c>
      <c r="D59" s="125">
        <v>3</v>
      </c>
      <c r="E59" s="125">
        <v>2</v>
      </c>
      <c r="F59" s="125">
        <v>0</v>
      </c>
      <c r="G59" s="125">
        <v>0</v>
      </c>
      <c r="H59" s="125">
        <v>0</v>
      </c>
      <c r="I59" s="125">
        <v>2</v>
      </c>
      <c r="J59" s="104">
        <f t="shared" si="8"/>
        <v>2.3184917957602864</v>
      </c>
      <c r="K59" s="104">
        <f t="shared" si="9"/>
        <v>0.15456611971735243</v>
      </c>
      <c r="L59" s="126">
        <f t="shared" si="10"/>
        <v>0.66666666666666663</v>
      </c>
      <c r="M59" s="126">
        <f t="shared" si="11"/>
        <v>0</v>
      </c>
      <c r="N59" s="126">
        <f t="shared" si="12"/>
        <v>0</v>
      </c>
      <c r="O59" s="126">
        <f t="shared" si="13"/>
        <v>0</v>
      </c>
      <c r="P59" s="104">
        <f t="shared" si="6"/>
        <v>0.66666666666666663</v>
      </c>
      <c r="Q59" s="104">
        <f t="shared" si="7"/>
        <v>0</v>
      </c>
      <c r="R59" s="109">
        <v>4</v>
      </c>
    </row>
    <row r="60" spans="1:18">
      <c r="A60" s="109" t="s">
        <v>98</v>
      </c>
      <c r="B60" s="106" t="s">
        <v>162</v>
      </c>
      <c r="C60" s="125">
        <v>96749.325984539551</v>
      </c>
      <c r="D60" s="125">
        <v>2</v>
      </c>
      <c r="E60" s="125">
        <v>1</v>
      </c>
      <c r="F60" s="125">
        <v>0</v>
      </c>
      <c r="G60" s="125">
        <v>0</v>
      </c>
      <c r="H60" s="125">
        <v>0</v>
      </c>
      <c r="I60" s="125">
        <v>2</v>
      </c>
      <c r="J60" s="104">
        <f t="shared" si="8"/>
        <v>2.0671978638069253</v>
      </c>
      <c r="K60" s="104">
        <f t="shared" si="9"/>
        <v>0.20671978638069252</v>
      </c>
      <c r="L60" s="126">
        <f t="shared" si="10"/>
        <v>0.5</v>
      </c>
      <c r="M60" s="126">
        <f t="shared" si="11"/>
        <v>0</v>
      </c>
      <c r="N60" s="126">
        <f t="shared" si="12"/>
        <v>0</v>
      </c>
      <c r="O60" s="126">
        <f t="shared" si="13"/>
        <v>0</v>
      </c>
      <c r="P60" s="104">
        <f t="shared" si="6"/>
        <v>1</v>
      </c>
      <c r="Q60" s="104">
        <f t="shared" si="7"/>
        <v>0</v>
      </c>
      <c r="R60" s="109">
        <v>5</v>
      </c>
    </row>
    <row r="61" spans="1:18">
      <c r="A61" s="109" t="s">
        <v>98</v>
      </c>
      <c r="B61" s="106" t="s">
        <v>168</v>
      </c>
      <c r="C61" s="125">
        <v>154408.74218857486</v>
      </c>
      <c r="D61" s="125">
        <v>4</v>
      </c>
      <c r="E61" s="125">
        <v>4</v>
      </c>
      <c r="F61" s="125">
        <v>0</v>
      </c>
      <c r="G61" s="125">
        <v>0</v>
      </c>
      <c r="H61" s="125">
        <v>2</v>
      </c>
      <c r="I61" s="125">
        <v>5</v>
      </c>
      <c r="J61" s="104">
        <f t="shared" si="8"/>
        <v>2.5905268984802152</v>
      </c>
      <c r="K61" s="104">
        <f t="shared" si="9"/>
        <v>0.32381586231002696</v>
      </c>
      <c r="L61" s="126">
        <f t="shared" si="10"/>
        <v>1</v>
      </c>
      <c r="M61" s="126">
        <f t="shared" si="11"/>
        <v>0</v>
      </c>
      <c r="N61" s="126">
        <f t="shared" si="12"/>
        <v>0</v>
      </c>
      <c r="O61" s="126">
        <f t="shared" si="13"/>
        <v>0.5</v>
      </c>
      <c r="P61" s="104">
        <f t="shared" si="6"/>
        <v>1.25</v>
      </c>
      <c r="Q61" s="104">
        <f t="shared" si="7"/>
        <v>1.2952634492401076</v>
      </c>
      <c r="R61" s="109">
        <v>8</v>
      </c>
    </row>
    <row r="62" spans="1:18">
      <c r="A62" s="109" t="s">
        <v>98</v>
      </c>
      <c r="B62" s="106" t="s">
        <v>159</v>
      </c>
      <c r="C62" s="125">
        <v>84611.158099094653</v>
      </c>
      <c r="D62" s="125">
        <v>1</v>
      </c>
      <c r="E62" s="125">
        <v>1</v>
      </c>
      <c r="F62" s="125">
        <v>0</v>
      </c>
      <c r="G62" s="125">
        <v>0</v>
      </c>
      <c r="H62" s="125">
        <v>0</v>
      </c>
      <c r="I62" s="125">
        <v>2</v>
      </c>
      <c r="J62" s="104">
        <f t="shared" si="8"/>
        <v>1.1818772162754503</v>
      </c>
      <c r="K62" s="104">
        <f t="shared" si="9"/>
        <v>0.23637544325509005</v>
      </c>
      <c r="L62" s="126">
        <f t="shared" si="10"/>
        <v>1</v>
      </c>
      <c r="M62" s="126">
        <f t="shared" si="11"/>
        <v>0</v>
      </c>
      <c r="N62" s="126">
        <f t="shared" si="12"/>
        <v>0</v>
      </c>
      <c r="O62" s="126">
        <f t="shared" si="13"/>
        <v>0</v>
      </c>
      <c r="P62" s="104">
        <f t="shared" si="6"/>
        <v>2</v>
      </c>
      <c r="Q62" s="104">
        <f t="shared" si="7"/>
        <v>0</v>
      </c>
      <c r="R62" s="109">
        <v>3</v>
      </c>
    </row>
    <row r="63" spans="1:18">
      <c r="A63" s="109" t="s">
        <v>98</v>
      </c>
      <c r="B63" s="106" t="s">
        <v>165</v>
      </c>
      <c r="C63" s="125">
        <v>95692.790065346344</v>
      </c>
      <c r="D63" s="125">
        <v>0</v>
      </c>
      <c r="E63" s="125">
        <v>0</v>
      </c>
      <c r="F63" s="125">
        <v>0</v>
      </c>
      <c r="G63" s="125">
        <v>0</v>
      </c>
      <c r="H63" s="125">
        <v>0</v>
      </c>
      <c r="I63" s="125">
        <v>0</v>
      </c>
      <c r="J63" s="104">
        <f t="shared" si="8"/>
        <v>0</v>
      </c>
      <c r="K63" s="104">
        <f t="shared" si="9"/>
        <v>0</v>
      </c>
      <c r="L63" s="126" t="e">
        <f t="shared" si="10"/>
        <v>#DIV/0!</v>
      </c>
      <c r="M63" s="126" t="e">
        <f t="shared" si="11"/>
        <v>#DIV/0!</v>
      </c>
      <c r="N63" s="126" t="e">
        <f t="shared" si="12"/>
        <v>#DIV/0!</v>
      </c>
      <c r="O63" s="126" t="e">
        <f t="shared" si="13"/>
        <v>#DIV/0!</v>
      </c>
      <c r="P63" s="104" t="e">
        <f t="shared" si="6"/>
        <v>#DIV/0!</v>
      </c>
      <c r="Q63" s="104">
        <f t="shared" si="7"/>
        <v>0</v>
      </c>
      <c r="R63" s="109">
        <v>0</v>
      </c>
    </row>
    <row r="64" spans="1:18">
      <c r="A64" s="109" t="s">
        <v>98</v>
      </c>
      <c r="B64" s="106" t="s">
        <v>159</v>
      </c>
      <c r="C64" s="125">
        <v>224870.37973498667</v>
      </c>
      <c r="D64" s="125">
        <v>2</v>
      </c>
      <c r="E64" s="125">
        <v>2</v>
      </c>
      <c r="F64" s="125">
        <v>0</v>
      </c>
      <c r="G64" s="125">
        <v>1</v>
      </c>
      <c r="H64" s="125">
        <v>0</v>
      </c>
      <c r="I64" s="125">
        <v>5</v>
      </c>
      <c r="J64" s="104">
        <f t="shared" si="8"/>
        <v>0.88940126412248333</v>
      </c>
      <c r="K64" s="104">
        <f t="shared" si="9"/>
        <v>0.22235031603062083</v>
      </c>
      <c r="L64" s="126">
        <f t="shared" si="10"/>
        <v>1</v>
      </c>
      <c r="M64" s="126">
        <f t="shared" si="11"/>
        <v>0</v>
      </c>
      <c r="N64" s="126">
        <f t="shared" si="12"/>
        <v>0.5</v>
      </c>
      <c r="O64" s="126">
        <f t="shared" si="13"/>
        <v>0</v>
      </c>
      <c r="P64" s="104">
        <f t="shared" si="6"/>
        <v>2.5</v>
      </c>
      <c r="Q64" s="104">
        <f t="shared" si="7"/>
        <v>0</v>
      </c>
      <c r="R64" s="109">
        <v>2</v>
      </c>
    </row>
    <row r="65" spans="1:18">
      <c r="A65" s="109" t="s">
        <v>98</v>
      </c>
      <c r="B65" s="106" t="s">
        <v>158</v>
      </c>
      <c r="C65" s="125">
        <v>175336.98184496415</v>
      </c>
      <c r="D65" s="125">
        <v>0</v>
      </c>
      <c r="E65" s="125">
        <v>0</v>
      </c>
      <c r="F65" s="125">
        <v>0</v>
      </c>
      <c r="G65" s="125">
        <v>0</v>
      </c>
      <c r="H65" s="125">
        <v>0</v>
      </c>
      <c r="I65" s="125">
        <v>2</v>
      </c>
      <c r="J65" s="104">
        <f t="shared" si="8"/>
        <v>0</v>
      </c>
      <c r="K65" s="104">
        <f t="shared" si="9"/>
        <v>0.11406606746364741</v>
      </c>
      <c r="L65" s="126" t="e">
        <f t="shared" si="10"/>
        <v>#DIV/0!</v>
      </c>
      <c r="M65" s="126" t="e">
        <f t="shared" si="11"/>
        <v>#DIV/0!</v>
      </c>
      <c r="N65" s="126" t="e">
        <f t="shared" si="12"/>
        <v>#DIV/0!</v>
      </c>
      <c r="O65" s="126" t="e">
        <f t="shared" si="13"/>
        <v>#DIV/0!</v>
      </c>
      <c r="P65" s="104" t="e">
        <f t="shared" si="6"/>
        <v>#DIV/0!</v>
      </c>
      <c r="Q65" s="104">
        <f t="shared" si="7"/>
        <v>0</v>
      </c>
      <c r="R65" s="109">
        <v>0</v>
      </c>
    </row>
    <row r="66" spans="1:18">
      <c r="A66" s="109" t="s">
        <v>98</v>
      </c>
      <c r="B66" s="106" t="s">
        <v>164</v>
      </c>
      <c r="C66" s="125">
        <v>106034.55900371616</v>
      </c>
      <c r="D66" s="125">
        <v>8</v>
      </c>
      <c r="E66" s="125">
        <v>7</v>
      </c>
      <c r="F66" s="125">
        <v>0</v>
      </c>
      <c r="G66" s="125">
        <v>2</v>
      </c>
      <c r="H66" s="125">
        <v>2</v>
      </c>
      <c r="I66" s="125">
        <v>3</v>
      </c>
      <c r="J66" s="104">
        <f t="shared" si="8"/>
        <v>7.5447100220595313</v>
      </c>
      <c r="K66" s="104">
        <f t="shared" si="9"/>
        <v>0.28292662582723244</v>
      </c>
      <c r="L66" s="126">
        <f t="shared" si="10"/>
        <v>0.875</v>
      </c>
      <c r="M66" s="126">
        <f t="shared" si="11"/>
        <v>0</v>
      </c>
      <c r="N66" s="126">
        <f t="shared" si="12"/>
        <v>0.25</v>
      </c>
      <c r="O66" s="126">
        <f t="shared" si="13"/>
        <v>0.25</v>
      </c>
      <c r="P66" s="104">
        <f t="shared" si="6"/>
        <v>0.375</v>
      </c>
      <c r="Q66" s="104">
        <f t="shared" si="7"/>
        <v>1.8861775055148828</v>
      </c>
      <c r="R66" s="109">
        <v>7</v>
      </c>
    </row>
    <row r="67" spans="1:18">
      <c r="A67" s="109" t="s">
        <v>98</v>
      </c>
      <c r="B67" s="106" t="s">
        <v>156</v>
      </c>
      <c r="C67" s="125">
        <v>161301.65545611779</v>
      </c>
      <c r="D67" s="125">
        <v>3</v>
      </c>
      <c r="E67" s="125">
        <v>2</v>
      </c>
      <c r="F67" s="125">
        <v>0</v>
      </c>
      <c r="G67" s="125">
        <v>0</v>
      </c>
      <c r="H67" s="125">
        <v>0</v>
      </c>
      <c r="I67" s="125">
        <v>2</v>
      </c>
      <c r="J67" s="104">
        <f t="shared" ref="J67:J92" si="14">D67/C67*100000</f>
        <v>1.8598693184622346</v>
      </c>
      <c r="K67" s="104">
        <f t="shared" ref="K67:K92" si="15">I67/C67*10000</f>
        <v>0.12399128789748232</v>
      </c>
      <c r="L67" s="126">
        <f t="shared" ref="L67:L92" si="16">E67/D67</f>
        <v>0.66666666666666663</v>
      </c>
      <c r="M67" s="126">
        <f t="shared" ref="M67:M92" si="17">F67/D67</f>
        <v>0</v>
      </c>
      <c r="N67" s="126">
        <f t="shared" ref="N67:N92" si="18">G67/D67</f>
        <v>0</v>
      </c>
      <c r="O67" s="126">
        <f t="shared" ref="O67:O92" si="19">H67/D67</f>
        <v>0</v>
      </c>
      <c r="P67" s="104">
        <f t="shared" si="6"/>
        <v>0.66666666666666663</v>
      </c>
      <c r="Q67" s="104">
        <f t="shared" si="7"/>
        <v>0</v>
      </c>
      <c r="R67" s="109">
        <v>4</v>
      </c>
    </row>
    <row r="68" spans="1:18">
      <c r="A68" s="109" t="s">
        <v>98</v>
      </c>
      <c r="B68" s="106" t="s">
        <v>174</v>
      </c>
      <c r="C68" s="125">
        <v>128221.81330677345</v>
      </c>
      <c r="D68" s="125">
        <v>0</v>
      </c>
      <c r="E68" s="125">
        <v>0</v>
      </c>
      <c r="F68" s="125">
        <v>0</v>
      </c>
      <c r="G68" s="125">
        <v>0</v>
      </c>
      <c r="H68" s="125">
        <v>0</v>
      </c>
      <c r="I68" s="125">
        <v>0</v>
      </c>
      <c r="J68" s="104">
        <f t="shared" si="14"/>
        <v>0</v>
      </c>
      <c r="K68" s="104">
        <f t="shared" si="15"/>
        <v>0</v>
      </c>
      <c r="L68" s="126" t="e">
        <f t="shared" si="16"/>
        <v>#DIV/0!</v>
      </c>
      <c r="M68" s="126" t="e">
        <f t="shared" si="17"/>
        <v>#DIV/0!</v>
      </c>
      <c r="N68" s="126" t="e">
        <f t="shared" si="18"/>
        <v>#DIV/0!</v>
      </c>
      <c r="O68" s="126" t="e">
        <f t="shared" si="19"/>
        <v>#DIV/0!</v>
      </c>
      <c r="P68" s="104" t="e">
        <f t="shared" ref="P68:P131" si="20">I68/D68</f>
        <v>#DIV/0!</v>
      </c>
      <c r="Q68" s="104">
        <f t="shared" ref="Q68:Q131" si="21">H68/C68*100000</f>
        <v>0</v>
      </c>
      <c r="R68" s="109">
        <v>0</v>
      </c>
    </row>
    <row r="69" spans="1:18">
      <c r="A69" s="109" t="s">
        <v>98</v>
      </c>
      <c r="B69" s="106" t="s">
        <v>157</v>
      </c>
      <c r="C69" s="125">
        <v>233809.19180336513</v>
      </c>
      <c r="D69" s="125">
        <v>3</v>
      </c>
      <c r="E69" s="125">
        <v>3</v>
      </c>
      <c r="F69" s="125">
        <v>0</v>
      </c>
      <c r="G69" s="125">
        <v>1</v>
      </c>
      <c r="H69" s="125">
        <v>0</v>
      </c>
      <c r="I69" s="125">
        <v>1</v>
      </c>
      <c r="J69" s="104">
        <f t="shared" si="14"/>
        <v>1.2830975449943034</v>
      </c>
      <c r="K69" s="104">
        <f t="shared" si="15"/>
        <v>4.2769918166476774E-2</v>
      </c>
      <c r="L69" s="126">
        <f t="shared" si="16"/>
        <v>1</v>
      </c>
      <c r="M69" s="126">
        <f t="shared" si="17"/>
        <v>0</v>
      </c>
      <c r="N69" s="126">
        <f t="shared" si="18"/>
        <v>0.33333333333333331</v>
      </c>
      <c r="O69" s="126">
        <f t="shared" si="19"/>
        <v>0</v>
      </c>
      <c r="P69" s="104">
        <f t="shared" si="20"/>
        <v>0.33333333333333331</v>
      </c>
      <c r="Q69" s="104">
        <f t="shared" si="21"/>
        <v>0</v>
      </c>
      <c r="R69" s="109">
        <v>2</v>
      </c>
    </row>
    <row r="70" spans="1:18">
      <c r="A70" s="109" t="s">
        <v>98</v>
      </c>
      <c r="B70" s="106" t="s">
        <v>169</v>
      </c>
      <c r="C70" s="125">
        <v>208064.6453545774</v>
      </c>
      <c r="D70" s="125">
        <v>3</v>
      </c>
      <c r="E70" s="125">
        <v>1</v>
      </c>
      <c r="F70" s="125">
        <v>2</v>
      </c>
      <c r="G70" s="125">
        <v>0</v>
      </c>
      <c r="H70" s="125">
        <v>0</v>
      </c>
      <c r="I70" s="125">
        <v>4</v>
      </c>
      <c r="J70" s="104">
        <f t="shared" si="14"/>
        <v>1.4418595696003478</v>
      </c>
      <c r="K70" s="104">
        <f t="shared" si="15"/>
        <v>0.19224794261337971</v>
      </c>
      <c r="L70" s="126">
        <f t="shared" si="16"/>
        <v>0.33333333333333331</v>
      </c>
      <c r="M70" s="126">
        <f t="shared" si="17"/>
        <v>0.66666666666666663</v>
      </c>
      <c r="N70" s="126">
        <f t="shared" si="18"/>
        <v>0</v>
      </c>
      <c r="O70" s="126">
        <f t="shared" si="19"/>
        <v>0</v>
      </c>
      <c r="P70" s="104">
        <f t="shared" si="20"/>
        <v>1.3333333333333333</v>
      </c>
      <c r="Q70" s="104">
        <f t="shared" si="21"/>
        <v>0</v>
      </c>
      <c r="R70" s="109">
        <v>6</v>
      </c>
    </row>
    <row r="71" spans="1:18">
      <c r="A71" s="109" t="s">
        <v>98</v>
      </c>
      <c r="B71" s="106" t="s">
        <v>173</v>
      </c>
      <c r="C71" s="125">
        <v>175965.52955347599</v>
      </c>
      <c r="D71" s="125">
        <v>9</v>
      </c>
      <c r="E71" s="125">
        <v>5</v>
      </c>
      <c r="F71" s="125">
        <v>1</v>
      </c>
      <c r="G71" s="125">
        <v>4</v>
      </c>
      <c r="H71" s="125">
        <v>0</v>
      </c>
      <c r="I71" s="125">
        <v>2</v>
      </c>
      <c r="J71" s="104">
        <f t="shared" si="14"/>
        <v>5.1146380901066744</v>
      </c>
      <c r="K71" s="104">
        <f t="shared" si="15"/>
        <v>0.11365862422459276</v>
      </c>
      <c r="L71" s="126">
        <f t="shared" si="16"/>
        <v>0.55555555555555558</v>
      </c>
      <c r="M71" s="126">
        <f t="shared" si="17"/>
        <v>0.1111111111111111</v>
      </c>
      <c r="N71" s="126">
        <f t="shared" si="18"/>
        <v>0.44444444444444442</v>
      </c>
      <c r="O71" s="126">
        <f t="shared" si="19"/>
        <v>0</v>
      </c>
      <c r="P71" s="104">
        <f t="shared" si="20"/>
        <v>0.22222222222222221</v>
      </c>
      <c r="Q71" s="104">
        <f t="shared" si="21"/>
        <v>0</v>
      </c>
      <c r="R71" s="109">
        <v>3</v>
      </c>
    </row>
    <row r="72" spans="1:18">
      <c r="A72" s="109" t="s">
        <v>98</v>
      </c>
      <c r="B72" s="106" t="s">
        <v>171</v>
      </c>
      <c r="C72" s="125">
        <v>62092.836682393703</v>
      </c>
      <c r="D72" s="125">
        <v>1</v>
      </c>
      <c r="E72" s="125">
        <v>1</v>
      </c>
      <c r="F72" s="125">
        <v>0</v>
      </c>
      <c r="G72" s="125">
        <v>0</v>
      </c>
      <c r="H72" s="125">
        <v>0</v>
      </c>
      <c r="I72" s="125">
        <v>0</v>
      </c>
      <c r="J72" s="104">
        <f t="shared" si="14"/>
        <v>1.6104917304954567</v>
      </c>
      <c r="K72" s="104">
        <f t="shared" si="15"/>
        <v>0</v>
      </c>
      <c r="L72" s="126">
        <f t="shared" si="16"/>
        <v>1</v>
      </c>
      <c r="M72" s="126">
        <f t="shared" si="17"/>
        <v>0</v>
      </c>
      <c r="N72" s="126">
        <f t="shared" si="18"/>
        <v>0</v>
      </c>
      <c r="O72" s="126">
        <f t="shared" si="19"/>
        <v>0</v>
      </c>
      <c r="P72" s="104">
        <f t="shared" si="20"/>
        <v>0</v>
      </c>
      <c r="Q72" s="104">
        <f t="shared" si="21"/>
        <v>0</v>
      </c>
      <c r="R72" s="109">
        <v>3</v>
      </c>
    </row>
    <row r="73" spans="1:18">
      <c r="A73" s="109" t="s">
        <v>98</v>
      </c>
      <c r="B73" s="106" t="s">
        <v>176</v>
      </c>
      <c r="C73" s="125">
        <v>91511.748285214839</v>
      </c>
      <c r="D73" s="125">
        <v>2</v>
      </c>
      <c r="E73" s="125">
        <v>2</v>
      </c>
      <c r="F73" s="125">
        <v>0</v>
      </c>
      <c r="G73" s="125">
        <v>0</v>
      </c>
      <c r="H73" s="125">
        <v>0</v>
      </c>
      <c r="I73" s="125">
        <v>4</v>
      </c>
      <c r="J73" s="104">
        <f t="shared" si="14"/>
        <v>2.1855117375384374</v>
      </c>
      <c r="K73" s="104">
        <f t="shared" si="15"/>
        <v>0.43710234750768751</v>
      </c>
      <c r="L73" s="126">
        <f t="shared" si="16"/>
        <v>1</v>
      </c>
      <c r="M73" s="126">
        <f t="shared" si="17"/>
        <v>0</v>
      </c>
      <c r="N73" s="126">
        <f t="shared" si="18"/>
        <v>0</v>
      </c>
      <c r="O73" s="126">
        <f t="shared" si="19"/>
        <v>0</v>
      </c>
      <c r="P73" s="104">
        <f t="shared" si="20"/>
        <v>2</v>
      </c>
      <c r="Q73" s="104">
        <f t="shared" si="21"/>
        <v>0</v>
      </c>
      <c r="R73" s="109">
        <v>5</v>
      </c>
    </row>
    <row r="74" spans="1:18">
      <c r="A74" s="109" t="s">
        <v>98</v>
      </c>
      <c r="B74" s="106" t="s">
        <v>161</v>
      </c>
      <c r="C74" s="125">
        <v>182449.64690678066</v>
      </c>
      <c r="D74" s="125">
        <v>8</v>
      </c>
      <c r="E74" s="125">
        <v>7</v>
      </c>
      <c r="F74" s="125">
        <v>0</v>
      </c>
      <c r="G74" s="125">
        <v>3</v>
      </c>
      <c r="H74" s="125">
        <v>3</v>
      </c>
      <c r="I74" s="125">
        <v>12</v>
      </c>
      <c r="J74" s="104">
        <f t="shared" si="14"/>
        <v>4.3847714345467903</v>
      </c>
      <c r="K74" s="104">
        <f t="shared" si="15"/>
        <v>0.65771571518201855</v>
      </c>
      <c r="L74" s="126">
        <f t="shared" si="16"/>
        <v>0.875</v>
      </c>
      <c r="M74" s="126">
        <f t="shared" si="17"/>
        <v>0</v>
      </c>
      <c r="N74" s="126">
        <f t="shared" si="18"/>
        <v>0.375</v>
      </c>
      <c r="O74" s="126">
        <f t="shared" si="19"/>
        <v>0.375</v>
      </c>
      <c r="P74" s="104">
        <f t="shared" si="20"/>
        <v>1.5</v>
      </c>
      <c r="Q74" s="104">
        <f t="shared" si="21"/>
        <v>1.6442892879550464</v>
      </c>
      <c r="R74" s="109">
        <v>9</v>
      </c>
    </row>
    <row r="75" spans="1:18">
      <c r="A75" s="109" t="s">
        <v>98</v>
      </c>
      <c r="B75" s="106" t="s">
        <v>163</v>
      </c>
      <c r="C75" s="125">
        <v>183179.913786441</v>
      </c>
      <c r="D75" s="125">
        <v>3</v>
      </c>
      <c r="E75" s="125">
        <v>3</v>
      </c>
      <c r="F75" s="125">
        <v>0</v>
      </c>
      <c r="G75" s="125">
        <v>0</v>
      </c>
      <c r="H75" s="125">
        <v>1</v>
      </c>
      <c r="I75" s="125">
        <v>2</v>
      </c>
      <c r="J75" s="104">
        <f t="shared" si="14"/>
        <v>1.6377341478048344</v>
      </c>
      <c r="K75" s="104">
        <f t="shared" si="15"/>
        <v>0.10918227652032229</v>
      </c>
      <c r="L75" s="126">
        <f t="shared" si="16"/>
        <v>1</v>
      </c>
      <c r="M75" s="126">
        <f t="shared" si="17"/>
        <v>0</v>
      </c>
      <c r="N75" s="126">
        <f t="shared" si="18"/>
        <v>0</v>
      </c>
      <c r="O75" s="126">
        <f t="shared" si="19"/>
        <v>0.33333333333333331</v>
      </c>
      <c r="P75" s="104">
        <f t="shared" si="20"/>
        <v>0.66666666666666663</v>
      </c>
      <c r="Q75" s="104">
        <f t="shared" si="21"/>
        <v>0.54591138260161143</v>
      </c>
      <c r="R75" s="109">
        <v>5</v>
      </c>
    </row>
    <row r="76" spans="1:18">
      <c r="A76" s="109" t="s">
        <v>98</v>
      </c>
      <c r="B76" s="106" t="s">
        <v>175</v>
      </c>
      <c r="C76" s="125">
        <v>137098.25041171181</v>
      </c>
      <c r="D76" s="125">
        <v>0</v>
      </c>
      <c r="E76" s="125">
        <v>0</v>
      </c>
      <c r="F76" s="125">
        <v>0</v>
      </c>
      <c r="G76" s="125">
        <v>0</v>
      </c>
      <c r="H76" s="125">
        <v>0</v>
      </c>
      <c r="I76" s="125">
        <v>0</v>
      </c>
      <c r="J76" s="104">
        <f t="shared" si="14"/>
        <v>0</v>
      </c>
      <c r="K76" s="104">
        <f t="shared" si="15"/>
        <v>0</v>
      </c>
      <c r="L76" s="126" t="e">
        <f t="shared" si="16"/>
        <v>#DIV/0!</v>
      </c>
      <c r="M76" s="126" t="e">
        <f t="shared" si="17"/>
        <v>#DIV/0!</v>
      </c>
      <c r="N76" s="126" t="e">
        <f t="shared" si="18"/>
        <v>#DIV/0!</v>
      </c>
      <c r="O76" s="126" t="e">
        <f t="shared" si="19"/>
        <v>#DIV/0!</v>
      </c>
      <c r="P76" s="104" t="e">
        <f t="shared" si="20"/>
        <v>#DIV/0!</v>
      </c>
      <c r="Q76" s="104">
        <f t="shared" si="21"/>
        <v>0</v>
      </c>
      <c r="R76" s="109">
        <v>0</v>
      </c>
    </row>
    <row r="77" spans="1:18">
      <c r="A77" s="109" t="s">
        <v>98</v>
      </c>
      <c r="B77" s="106" t="s">
        <v>177</v>
      </c>
      <c r="C77" s="125">
        <v>0</v>
      </c>
      <c r="D77" s="125">
        <v>0</v>
      </c>
      <c r="E77" s="125">
        <v>0</v>
      </c>
      <c r="F77" s="125">
        <v>0</v>
      </c>
      <c r="G77" s="125">
        <v>0</v>
      </c>
      <c r="H77" s="125">
        <v>0</v>
      </c>
      <c r="I77" s="125">
        <v>0</v>
      </c>
      <c r="J77" s="104" t="e">
        <f t="shared" si="14"/>
        <v>#DIV/0!</v>
      </c>
      <c r="K77" s="104" t="e">
        <f t="shared" si="15"/>
        <v>#DIV/0!</v>
      </c>
      <c r="L77" s="126" t="e">
        <f t="shared" si="16"/>
        <v>#DIV/0!</v>
      </c>
      <c r="M77" s="126" t="e">
        <f t="shared" si="17"/>
        <v>#DIV/0!</v>
      </c>
      <c r="N77" s="126" t="e">
        <f t="shared" si="18"/>
        <v>#DIV/0!</v>
      </c>
      <c r="O77" s="126" t="e">
        <f t="shared" si="19"/>
        <v>#DIV/0!</v>
      </c>
      <c r="P77" s="104" t="e">
        <f t="shared" si="20"/>
        <v>#DIV/0!</v>
      </c>
      <c r="Q77" s="104" t="e">
        <f t="shared" si="21"/>
        <v>#DIV/0!</v>
      </c>
      <c r="R77" s="109">
        <v>0</v>
      </c>
    </row>
    <row r="78" spans="1:18">
      <c r="A78" s="109" t="s">
        <v>98</v>
      </c>
      <c r="B78" s="106" t="s">
        <v>181</v>
      </c>
      <c r="C78" s="125">
        <v>0</v>
      </c>
      <c r="D78" s="125">
        <v>0</v>
      </c>
      <c r="E78" s="125">
        <v>0</v>
      </c>
      <c r="F78" s="125">
        <v>0</v>
      </c>
      <c r="G78" s="125">
        <v>0</v>
      </c>
      <c r="H78" s="125">
        <v>0</v>
      </c>
      <c r="I78" s="125">
        <v>0</v>
      </c>
      <c r="J78" s="104" t="e">
        <f t="shared" si="14"/>
        <v>#DIV/0!</v>
      </c>
      <c r="K78" s="104" t="e">
        <f t="shared" si="15"/>
        <v>#DIV/0!</v>
      </c>
      <c r="L78" s="126" t="e">
        <f t="shared" si="16"/>
        <v>#DIV/0!</v>
      </c>
      <c r="M78" s="126" t="e">
        <f t="shared" si="17"/>
        <v>#DIV/0!</v>
      </c>
      <c r="N78" s="126" t="e">
        <f t="shared" si="18"/>
        <v>#DIV/0!</v>
      </c>
      <c r="O78" s="126" t="e">
        <f t="shared" si="19"/>
        <v>#DIV/0!</v>
      </c>
      <c r="P78" s="104" t="e">
        <f t="shared" si="20"/>
        <v>#DIV/0!</v>
      </c>
      <c r="Q78" s="104" t="e">
        <f t="shared" si="21"/>
        <v>#DIV/0!</v>
      </c>
      <c r="R78" s="109">
        <v>0</v>
      </c>
    </row>
    <row r="79" spans="1:18">
      <c r="A79" s="109" t="s">
        <v>98</v>
      </c>
      <c r="B79" s="106" t="s">
        <v>182</v>
      </c>
      <c r="C79" s="125">
        <v>0</v>
      </c>
      <c r="D79" s="125">
        <v>0</v>
      </c>
      <c r="E79" s="125">
        <v>0</v>
      </c>
      <c r="F79" s="125">
        <v>0</v>
      </c>
      <c r="G79" s="125">
        <v>0</v>
      </c>
      <c r="H79" s="125">
        <v>0</v>
      </c>
      <c r="I79" s="125">
        <v>0</v>
      </c>
      <c r="J79" s="104" t="e">
        <f t="shared" si="14"/>
        <v>#DIV/0!</v>
      </c>
      <c r="K79" s="104" t="e">
        <f t="shared" si="15"/>
        <v>#DIV/0!</v>
      </c>
      <c r="L79" s="126" t="e">
        <f t="shared" si="16"/>
        <v>#DIV/0!</v>
      </c>
      <c r="M79" s="126" t="e">
        <f t="shared" si="17"/>
        <v>#DIV/0!</v>
      </c>
      <c r="N79" s="126" t="e">
        <f t="shared" si="18"/>
        <v>#DIV/0!</v>
      </c>
      <c r="O79" s="126" t="e">
        <f t="shared" si="19"/>
        <v>#DIV/0!</v>
      </c>
      <c r="P79" s="104" t="e">
        <f t="shared" si="20"/>
        <v>#DIV/0!</v>
      </c>
      <c r="Q79" s="104" t="e">
        <f t="shared" si="21"/>
        <v>#DIV/0!</v>
      </c>
      <c r="R79" s="109">
        <v>0</v>
      </c>
    </row>
    <row r="80" spans="1:18">
      <c r="A80" s="109" t="s">
        <v>98</v>
      </c>
      <c r="B80" s="106" t="s">
        <v>180</v>
      </c>
      <c r="C80" s="125">
        <v>84278.171755806688</v>
      </c>
      <c r="D80" s="125">
        <v>1</v>
      </c>
      <c r="E80" s="125">
        <v>0</v>
      </c>
      <c r="F80" s="125">
        <v>0</v>
      </c>
      <c r="G80" s="125">
        <v>0</v>
      </c>
      <c r="H80" s="125">
        <v>0</v>
      </c>
      <c r="I80" s="125">
        <v>1</v>
      </c>
      <c r="J80" s="104">
        <f t="shared" si="14"/>
        <v>1.186546859247811</v>
      </c>
      <c r="K80" s="104">
        <f t="shared" si="15"/>
        <v>0.11865468592478111</v>
      </c>
      <c r="L80" s="126">
        <f t="shared" si="16"/>
        <v>0</v>
      </c>
      <c r="M80" s="126">
        <f t="shared" si="17"/>
        <v>0</v>
      </c>
      <c r="N80" s="126">
        <f t="shared" si="18"/>
        <v>0</v>
      </c>
      <c r="O80" s="126">
        <f t="shared" si="19"/>
        <v>0</v>
      </c>
      <c r="P80" s="104">
        <f t="shared" si="20"/>
        <v>1</v>
      </c>
      <c r="Q80" s="104">
        <f t="shared" si="21"/>
        <v>0</v>
      </c>
      <c r="R80" s="109">
        <v>5</v>
      </c>
    </row>
    <row r="81" spans="1:18">
      <c r="A81" s="109" t="s">
        <v>98</v>
      </c>
      <c r="B81" s="106" t="s">
        <v>170</v>
      </c>
      <c r="C81" s="125">
        <v>138848.58784732345</v>
      </c>
      <c r="D81" s="125">
        <v>1</v>
      </c>
      <c r="E81" s="125">
        <v>1</v>
      </c>
      <c r="F81" s="125">
        <v>0</v>
      </c>
      <c r="G81" s="125">
        <v>0</v>
      </c>
      <c r="H81" s="125">
        <v>1</v>
      </c>
      <c r="I81" s="125">
        <v>2</v>
      </c>
      <c r="J81" s="104">
        <f t="shared" si="14"/>
        <v>0.72020898123903876</v>
      </c>
      <c r="K81" s="104">
        <f t="shared" si="15"/>
        <v>0.14404179624780777</v>
      </c>
      <c r="L81" s="126">
        <f t="shared" si="16"/>
        <v>1</v>
      </c>
      <c r="M81" s="126">
        <f t="shared" si="17"/>
        <v>0</v>
      </c>
      <c r="N81" s="126">
        <f t="shared" si="18"/>
        <v>0</v>
      </c>
      <c r="O81" s="126">
        <f t="shared" si="19"/>
        <v>1</v>
      </c>
      <c r="P81" s="104">
        <f t="shared" si="20"/>
        <v>2</v>
      </c>
      <c r="Q81" s="104">
        <f t="shared" si="21"/>
        <v>0.72020898123903876</v>
      </c>
      <c r="R81" s="109">
        <v>4</v>
      </c>
    </row>
    <row r="82" spans="1:18">
      <c r="A82" s="109" t="s">
        <v>98</v>
      </c>
      <c r="B82" s="106" t="s">
        <v>178</v>
      </c>
      <c r="C82" s="125">
        <v>79889.853174089585</v>
      </c>
      <c r="D82" s="125">
        <v>2</v>
      </c>
      <c r="E82" s="125">
        <v>2</v>
      </c>
      <c r="F82" s="125">
        <v>0</v>
      </c>
      <c r="G82" s="125">
        <v>0</v>
      </c>
      <c r="H82" s="125">
        <v>0</v>
      </c>
      <c r="I82" s="125">
        <v>3</v>
      </c>
      <c r="J82" s="104">
        <f t="shared" si="14"/>
        <v>2.5034468340325522</v>
      </c>
      <c r="K82" s="104">
        <f t="shared" si="15"/>
        <v>0.37551702510488277</v>
      </c>
      <c r="L82" s="126">
        <f t="shared" si="16"/>
        <v>1</v>
      </c>
      <c r="M82" s="126">
        <f t="shared" si="17"/>
        <v>0</v>
      </c>
      <c r="N82" s="126">
        <f t="shared" si="18"/>
        <v>0</v>
      </c>
      <c r="O82" s="126">
        <f t="shared" si="19"/>
        <v>0</v>
      </c>
      <c r="P82" s="104">
        <f t="shared" si="20"/>
        <v>1.5</v>
      </c>
      <c r="Q82" s="104">
        <f t="shared" si="21"/>
        <v>0</v>
      </c>
      <c r="R82" s="109">
        <v>6</v>
      </c>
    </row>
    <row r="83" spans="1:18">
      <c r="A83" s="109" t="s">
        <v>98</v>
      </c>
      <c r="B83" s="106" t="s">
        <v>179</v>
      </c>
      <c r="C83" s="125">
        <v>217731.80507297191</v>
      </c>
      <c r="D83" s="125">
        <v>1</v>
      </c>
      <c r="E83" s="125">
        <v>1</v>
      </c>
      <c r="F83" s="125">
        <v>0</v>
      </c>
      <c r="G83" s="125">
        <v>0</v>
      </c>
      <c r="H83" s="125">
        <v>1</v>
      </c>
      <c r="I83" s="125">
        <v>1</v>
      </c>
      <c r="J83" s="104">
        <f t="shared" si="14"/>
        <v>0.45928062722157387</v>
      </c>
      <c r="K83" s="104">
        <f t="shared" si="15"/>
        <v>4.5928062722157388E-2</v>
      </c>
      <c r="L83" s="126">
        <f t="shared" si="16"/>
        <v>1</v>
      </c>
      <c r="M83" s="126">
        <f t="shared" si="17"/>
        <v>0</v>
      </c>
      <c r="N83" s="126">
        <f t="shared" si="18"/>
        <v>0</v>
      </c>
      <c r="O83" s="126">
        <f t="shared" si="19"/>
        <v>1</v>
      </c>
      <c r="P83" s="104">
        <f t="shared" si="20"/>
        <v>1</v>
      </c>
      <c r="Q83" s="104">
        <f t="shared" si="21"/>
        <v>0.45928062722157387</v>
      </c>
      <c r="R83" s="109">
        <v>3</v>
      </c>
    </row>
    <row r="84" spans="1:18">
      <c r="A84" s="109" t="s">
        <v>91</v>
      </c>
      <c r="B84" s="106" t="s">
        <v>194</v>
      </c>
      <c r="C84" s="125">
        <v>184304.52680165067</v>
      </c>
      <c r="D84" s="125">
        <v>0</v>
      </c>
      <c r="E84" s="125">
        <v>0</v>
      </c>
      <c r="F84" s="125">
        <v>0</v>
      </c>
      <c r="G84" s="125">
        <v>0</v>
      </c>
      <c r="H84" s="125">
        <v>0</v>
      </c>
      <c r="I84" s="125">
        <v>0</v>
      </c>
      <c r="J84" s="104">
        <f t="shared" si="14"/>
        <v>0</v>
      </c>
      <c r="K84" s="104">
        <f t="shared" si="15"/>
        <v>0</v>
      </c>
      <c r="L84" s="126" t="e">
        <f t="shared" si="16"/>
        <v>#DIV/0!</v>
      </c>
      <c r="M84" s="126" t="e">
        <f t="shared" si="17"/>
        <v>#DIV/0!</v>
      </c>
      <c r="N84" s="126" t="e">
        <f t="shared" si="18"/>
        <v>#DIV/0!</v>
      </c>
      <c r="O84" s="126" t="e">
        <f t="shared" si="19"/>
        <v>#DIV/0!</v>
      </c>
      <c r="P84" s="104" t="e">
        <f t="shared" si="20"/>
        <v>#DIV/0!</v>
      </c>
      <c r="Q84" s="104">
        <f t="shared" si="21"/>
        <v>0</v>
      </c>
      <c r="R84" s="109">
        <v>0</v>
      </c>
    </row>
    <row r="85" spans="1:18">
      <c r="A85" s="109" t="s">
        <v>91</v>
      </c>
      <c r="B85" s="106" t="s">
        <v>195</v>
      </c>
      <c r="C85" s="125">
        <v>197243.59963308999</v>
      </c>
      <c r="D85" s="125">
        <v>0</v>
      </c>
      <c r="E85" s="125">
        <v>0</v>
      </c>
      <c r="F85" s="125">
        <v>0</v>
      </c>
      <c r="G85" s="125">
        <v>0</v>
      </c>
      <c r="H85" s="125">
        <v>0</v>
      </c>
      <c r="I85" s="125">
        <v>0</v>
      </c>
      <c r="J85" s="104">
        <f t="shared" si="14"/>
        <v>0</v>
      </c>
      <c r="K85" s="104">
        <f t="shared" si="15"/>
        <v>0</v>
      </c>
      <c r="L85" s="126" t="e">
        <f t="shared" si="16"/>
        <v>#DIV/0!</v>
      </c>
      <c r="M85" s="126" t="e">
        <f t="shared" si="17"/>
        <v>#DIV/0!</v>
      </c>
      <c r="N85" s="126" t="e">
        <f t="shared" si="18"/>
        <v>#DIV/0!</v>
      </c>
      <c r="O85" s="126" t="e">
        <f t="shared" si="19"/>
        <v>#DIV/0!</v>
      </c>
      <c r="P85" s="104" t="e">
        <f t="shared" si="20"/>
        <v>#DIV/0!</v>
      </c>
      <c r="Q85" s="104">
        <f t="shared" si="21"/>
        <v>0</v>
      </c>
      <c r="R85" s="109">
        <v>0</v>
      </c>
    </row>
    <row r="86" spans="1:18">
      <c r="A86" s="109" t="s">
        <v>91</v>
      </c>
      <c r="B86" s="106" t="s">
        <v>193</v>
      </c>
      <c r="C86" s="125">
        <v>304991.26579944085</v>
      </c>
      <c r="D86" s="125">
        <v>8</v>
      </c>
      <c r="E86" s="125">
        <v>7</v>
      </c>
      <c r="F86" s="125">
        <v>0</v>
      </c>
      <c r="G86" s="125">
        <v>3</v>
      </c>
      <c r="H86" s="125">
        <v>1</v>
      </c>
      <c r="I86" s="125">
        <v>7</v>
      </c>
      <c r="J86" s="104">
        <f t="shared" si="14"/>
        <v>2.6230259345396201</v>
      </c>
      <c r="K86" s="104">
        <f t="shared" si="15"/>
        <v>0.22951476927221676</v>
      </c>
      <c r="L86" s="126">
        <f t="shared" si="16"/>
        <v>0.875</v>
      </c>
      <c r="M86" s="126">
        <f t="shared" si="17"/>
        <v>0</v>
      </c>
      <c r="N86" s="126">
        <f t="shared" si="18"/>
        <v>0.375</v>
      </c>
      <c r="O86" s="126">
        <f t="shared" si="19"/>
        <v>0.125</v>
      </c>
      <c r="P86" s="104">
        <f t="shared" si="20"/>
        <v>0.875</v>
      </c>
      <c r="Q86" s="104">
        <f t="shared" si="21"/>
        <v>0.32787824181745251</v>
      </c>
      <c r="R86" s="109">
        <v>4</v>
      </c>
    </row>
    <row r="87" spans="1:18">
      <c r="A87" s="109" t="s">
        <v>91</v>
      </c>
      <c r="B87" s="106" t="s">
        <v>191</v>
      </c>
      <c r="C87" s="125">
        <v>47716.966004630696</v>
      </c>
      <c r="D87" s="125">
        <v>1</v>
      </c>
      <c r="E87" s="125">
        <v>1</v>
      </c>
      <c r="F87" s="125">
        <v>0</v>
      </c>
      <c r="G87" s="125">
        <v>0</v>
      </c>
      <c r="H87" s="125">
        <v>0</v>
      </c>
      <c r="I87" s="125">
        <v>2</v>
      </c>
      <c r="J87" s="104">
        <f t="shared" si="14"/>
        <v>2.0956906604308307</v>
      </c>
      <c r="K87" s="104">
        <f t="shared" si="15"/>
        <v>0.41913813208616613</v>
      </c>
      <c r="L87" s="126">
        <f t="shared" si="16"/>
        <v>1</v>
      </c>
      <c r="M87" s="126">
        <f t="shared" si="17"/>
        <v>0</v>
      </c>
      <c r="N87" s="126">
        <f t="shared" si="18"/>
        <v>0</v>
      </c>
      <c r="O87" s="126">
        <f t="shared" si="19"/>
        <v>0</v>
      </c>
      <c r="P87" s="104">
        <f t="shared" si="20"/>
        <v>2</v>
      </c>
      <c r="Q87" s="104">
        <f t="shared" si="21"/>
        <v>0</v>
      </c>
      <c r="R87" s="109">
        <v>5</v>
      </c>
    </row>
    <row r="88" spans="1:18">
      <c r="A88" s="109" t="s">
        <v>91</v>
      </c>
      <c r="B88" s="106" t="s">
        <v>200</v>
      </c>
      <c r="C88" s="125">
        <v>113066.67005006017</v>
      </c>
      <c r="D88" s="125">
        <v>6</v>
      </c>
      <c r="E88" s="125">
        <v>5</v>
      </c>
      <c r="F88" s="125">
        <v>0</v>
      </c>
      <c r="G88" s="125">
        <v>2</v>
      </c>
      <c r="H88" s="125">
        <v>0</v>
      </c>
      <c r="I88" s="125">
        <v>5</v>
      </c>
      <c r="J88" s="104">
        <f t="shared" si="14"/>
        <v>5.3066036147907294</v>
      </c>
      <c r="K88" s="104">
        <f t="shared" si="15"/>
        <v>0.44221696789922749</v>
      </c>
      <c r="L88" s="126">
        <f t="shared" si="16"/>
        <v>0.83333333333333337</v>
      </c>
      <c r="M88" s="126">
        <f t="shared" si="17"/>
        <v>0</v>
      </c>
      <c r="N88" s="126">
        <f t="shared" si="18"/>
        <v>0.33333333333333331</v>
      </c>
      <c r="O88" s="126">
        <f t="shared" si="19"/>
        <v>0</v>
      </c>
      <c r="P88" s="104">
        <f t="shared" si="20"/>
        <v>0.83333333333333337</v>
      </c>
      <c r="Q88" s="104">
        <f t="shared" si="21"/>
        <v>0</v>
      </c>
      <c r="R88" s="109">
        <v>5</v>
      </c>
    </row>
    <row r="89" spans="1:18">
      <c r="A89" s="109" t="s">
        <v>91</v>
      </c>
      <c r="B89" s="106" t="s">
        <v>196</v>
      </c>
      <c r="C89" s="125">
        <v>244216.50324403771</v>
      </c>
      <c r="D89" s="125">
        <v>17</v>
      </c>
      <c r="E89" s="125">
        <v>15</v>
      </c>
      <c r="F89" s="125">
        <v>0</v>
      </c>
      <c r="G89" s="125">
        <v>7</v>
      </c>
      <c r="H89" s="125">
        <v>0</v>
      </c>
      <c r="I89" s="125">
        <v>17</v>
      </c>
      <c r="J89" s="104">
        <f t="shared" si="14"/>
        <v>6.9610365287281368</v>
      </c>
      <c r="K89" s="104">
        <f t="shared" si="15"/>
        <v>0.69610365287281373</v>
      </c>
      <c r="L89" s="126">
        <f t="shared" si="16"/>
        <v>0.88235294117647056</v>
      </c>
      <c r="M89" s="126">
        <f t="shared" si="17"/>
        <v>0</v>
      </c>
      <c r="N89" s="126">
        <f t="shared" si="18"/>
        <v>0.41176470588235292</v>
      </c>
      <c r="O89" s="126">
        <f t="shared" si="19"/>
        <v>0</v>
      </c>
      <c r="P89" s="104">
        <f t="shared" si="20"/>
        <v>1</v>
      </c>
      <c r="Q89" s="104">
        <f t="shared" si="21"/>
        <v>0</v>
      </c>
      <c r="R89" s="109">
        <v>5</v>
      </c>
    </row>
    <row r="90" spans="1:18">
      <c r="A90" s="109" t="s">
        <v>91</v>
      </c>
      <c r="B90" s="106" t="s">
        <v>190</v>
      </c>
      <c r="C90" s="125">
        <v>109835.75356591913</v>
      </c>
      <c r="D90" s="125">
        <v>0</v>
      </c>
      <c r="E90" s="125">
        <v>0</v>
      </c>
      <c r="F90" s="125">
        <v>0</v>
      </c>
      <c r="G90" s="125">
        <v>0</v>
      </c>
      <c r="H90" s="125">
        <v>0</v>
      </c>
      <c r="I90" s="125">
        <v>1</v>
      </c>
      <c r="J90" s="104">
        <f t="shared" si="14"/>
        <v>0</v>
      </c>
      <c r="K90" s="104">
        <f t="shared" si="15"/>
        <v>9.1045034748165041E-2</v>
      </c>
      <c r="L90" s="126" t="e">
        <f t="shared" si="16"/>
        <v>#DIV/0!</v>
      </c>
      <c r="M90" s="126" t="e">
        <f t="shared" si="17"/>
        <v>#DIV/0!</v>
      </c>
      <c r="N90" s="126" t="e">
        <f t="shared" si="18"/>
        <v>#DIV/0!</v>
      </c>
      <c r="O90" s="126" t="e">
        <f t="shared" si="19"/>
        <v>#DIV/0!</v>
      </c>
      <c r="P90" s="104" t="e">
        <f t="shared" si="20"/>
        <v>#DIV/0!</v>
      </c>
      <c r="Q90" s="104">
        <f t="shared" si="21"/>
        <v>0</v>
      </c>
      <c r="R90" s="109">
        <v>0</v>
      </c>
    </row>
    <row r="91" spans="1:18">
      <c r="A91" s="109" t="s">
        <v>91</v>
      </c>
      <c r="B91" s="109" t="s">
        <v>188</v>
      </c>
      <c r="C91" s="125">
        <v>53393.047334273106</v>
      </c>
      <c r="D91" s="125">
        <v>0</v>
      </c>
      <c r="E91" s="125">
        <v>0</v>
      </c>
      <c r="F91" s="125">
        <v>0</v>
      </c>
      <c r="G91" s="125">
        <v>0</v>
      </c>
      <c r="H91" s="125">
        <v>0</v>
      </c>
      <c r="I91" s="125">
        <v>0</v>
      </c>
      <c r="J91" s="104">
        <f t="shared" si="14"/>
        <v>0</v>
      </c>
      <c r="K91" s="104">
        <f t="shared" si="15"/>
        <v>0</v>
      </c>
      <c r="L91" s="126" t="e">
        <f t="shared" si="16"/>
        <v>#DIV/0!</v>
      </c>
      <c r="M91" s="126" t="e">
        <f t="shared" si="17"/>
        <v>#DIV/0!</v>
      </c>
      <c r="N91" s="126" t="e">
        <f t="shared" si="18"/>
        <v>#DIV/0!</v>
      </c>
      <c r="O91" s="126" t="e">
        <f t="shared" si="19"/>
        <v>#DIV/0!</v>
      </c>
      <c r="P91" s="104" t="e">
        <f t="shared" si="20"/>
        <v>#DIV/0!</v>
      </c>
      <c r="Q91" s="104">
        <f t="shared" si="21"/>
        <v>0</v>
      </c>
      <c r="R91" s="109">
        <v>0</v>
      </c>
    </row>
    <row r="92" spans="1:18">
      <c r="A92" s="109" t="s">
        <v>91</v>
      </c>
      <c r="B92" s="106" t="s">
        <v>202</v>
      </c>
      <c r="C92" s="125">
        <v>0</v>
      </c>
      <c r="D92" s="125">
        <v>0</v>
      </c>
      <c r="E92" s="125">
        <v>0</v>
      </c>
      <c r="F92" s="125">
        <v>0</v>
      </c>
      <c r="G92" s="125">
        <v>0</v>
      </c>
      <c r="H92" s="125">
        <v>0</v>
      </c>
      <c r="I92" s="125">
        <v>0</v>
      </c>
      <c r="J92" s="104" t="e">
        <f t="shared" si="14"/>
        <v>#DIV/0!</v>
      </c>
      <c r="K92" s="104" t="e">
        <f t="shared" si="15"/>
        <v>#DIV/0!</v>
      </c>
      <c r="L92" s="126" t="e">
        <f t="shared" si="16"/>
        <v>#DIV/0!</v>
      </c>
      <c r="M92" s="126" t="e">
        <f t="shared" si="17"/>
        <v>#DIV/0!</v>
      </c>
      <c r="N92" s="126" t="e">
        <f t="shared" si="18"/>
        <v>#DIV/0!</v>
      </c>
      <c r="O92" s="126" t="e">
        <f t="shared" si="19"/>
        <v>#DIV/0!</v>
      </c>
      <c r="P92" s="104" t="e">
        <f t="shared" si="20"/>
        <v>#DIV/0!</v>
      </c>
      <c r="Q92" s="104" t="e">
        <f t="shared" si="21"/>
        <v>#DIV/0!</v>
      </c>
      <c r="R92" s="109">
        <v>0</v>
      </c>
    </row>
    <row r="93" spans="1:18">
      <c r="A93" s="109" t="s">
        <v>91</v>
      </c>
      <c r="B93" s="106" t="s">
        <v>202</v>
      </c>
      <c r="C93" s="125">
        <v>0</v>
      </c>
      <c r="D93" s="125">
        <v>0</v>
      </c>
      <c r="E93" s="125">
        <v>0</v>
      </c>
      <c r="F93" s="125">
        <v>0</v>
      </c>
      <c r="G93" s="125">
        <v>0</v>
      </c>
      <c r="H93" s="125">
        <v>0</v>
      </c>
      <c r="I93" s="125">
        <v>0</v>
      </c>
      <c r="J93" s="104" t="e">
        <f t="shared" ref="J93:J96" si="22">D93/C93*100000</f>
        <v>#DIV/0!</v>
      </c>
      <c r="K93" s="104" t="e">
        <f t="shared" ref="K93:K96" si="23">I93/C93*10000</f>
        <v>#DIV/0!</v>
      </c>
      <c r="L93" s="126" t="e">
        <f t="shared" ref="L93:L96" si="24">E93/D93</f>
        <v>#DIV/0!</v>
      </c>
      <c r="M93" s="126" t="e">
        <f t="shared" ref="M93:M96" si="25">F93/D93</f>
        <v>#DIV/0!</v>
      </c>
      <c r="N93" s="126" t="e">
        <f t="shared" ref="N93:N96" si="26">G93/D93</f>
        <v>#DIV/0!</v>
      </c>
      <c r="O93" s="126" t="e">
        <f t="shared" ref="O93:O96" si="27">H93/D93</f>
        <v>#DIV/0!</v>
      </c>
      <c r="P93" s="104" t="e">
        <f t="shared" si="20"/>
        <v>#DIV/0!</v>
      </c>
      <c r="Q93" s="104" t="e">
        <f t="shared" si="21"/>
        <v>#DIV/0!</v>
      </c>
      <c r="R93" s="109">
        <v>0</v>
      </c>
    </row>
    <row r="94" spans="1:18">
      <c r="A94" s="109" t="s">
        <v>91</v>
      </c>
      <c r="B94" s="106" t="s">
        <v>202</v>
      </c>
      <c r="C94" s="125">
        <v>0</v>
      </c>
      <c r="D94" s="125">
        <v>0</v>
      </c>
      <c r="E94" s="125">
        <v>0</v>
      </c>
      <c r="F94" s="125">
        <v>0</v>
      </c>
      <c r="G94" s="125">
        <v>0</v>
      </c>
      <c r="H94" s="125">
        <v>0</v>
      </c>
      <c r="I94" s="125">
        <v>0</v>
      </c>
      <c r="J94" s="104" t="e">
        <f t="shared" si="22"/>
        <v>#DIV/0!</v>
      </c>
      <c r="K94" s="104" t="e">
        <f t="shared" si="23"/>
        <v>#DIV/0!</v>
      </c>
      <c r="L94" s="126" t="e">
        <f t="shared" si="24"/>
        <v>#DIV/0!</v>
      </c>
      <c r="M94" s="126" t="e">
        <f t="shared" si="25"/>
        <v>#DIV/0!</v>
      </c>
      <c r="N94" s="126" t="e">
        <f t="shared" si="26"/>
        <v>#DIV/0!</v>
      </c>
      <c r="O94" s="126" t="e">
        <f t="shared" si="27"/>
        <v>#DIV/0!</v>
      </c>
      <c r="P94" s="104" t="e">
        <f t="shared" si="20"/>
        <v>#DIV/0!</v>
      </c>
      <c r="Q94" s="104" t="e">
        <f t="shared" si="21"/>
        <v>#DIV/0!</v>
      </c>
      <c r="R94" s="109">
        <v>0</v>
      </c>
    </row>
    <row r="95" spans="1:18">
      <c r="A95" s="109" t="s">
        <v>91</v>
      </c>
      <c r="B95" s="106" t="s">
        <v>202</v>
      </c>
      <c r="C95" s="125">
        <v>0</v>
      </c>
      <c r="D95" s="125">
        <v>0</v>
      </c>
      <c r="E95" s="125">
        <v>0</v>
      </c>
      <c r="F95" s="125">
        <v>0</v>
      </c>
      <c r="G95" s="125">
        <v>0</v>
      </c>
      <c r="H95" s="125">
        <v>0</v>
      </c>
      <c r="I95" s="125">
        <v>0</v>
      </c>
      <c r="J95" s="104" t="e">
        <f t="shared" si="22"/>
        <v>#DIV/0!</v>
      </c>
      <c r="K95" s="104" t="e">
        <f t="shared" si="23"/>
        <v>#DIV/0!</v>
      </c>
      <c r="L95" s="126" t="e">
        <f t="shared" si="24"/>
        <v>#DIV/0!</v>
      </c>
      <c r="M95" s="126" t="e">
        <f t="shared" si="25"/>
        <v>#DIV/0!</v>
      </c>
      <c r="N95" s="126" t="e">
        <f t="shared" si="26"/>
        <v>#DIV/0!</v>
      </c>
      <c r="O95" s="126" t="e">
        <f t="shared" si="27"/>
        <v>#DIV/0!</v>
      </c>
      <c r="P95" s="104" t="e">
        <f t="shared" si="20"/>
        <v>#DIV/0!</v>
      </c>
      <c r="Q95" s="104" t="e">
        <f t="shared" si="21"/>
        <v>#DIV/0!</v>
      </c>
      <c r="R95" s="109">
        <v>0</v>
      </c>
    </row>
    <row r="96" spans="1:18">
      <c r="A96" s="109" t="s">
        <v>91</v>
      </c>
      <c r="B96" s="106" t="s">
        <v>202</v>
      </c>
      <c r="C96" s="125">
        <v>0</v>
      </c>
      <c r="D96" s="125">
        <v>0</v>
      </c>
      <c r="E96" s="125">
        <v>0</v>
      </c>
      <c r="F96" s="125">
        <v>0</v>
      </c>
      <c r="G96" s="125">
        <v>0</v>
      </c>
      <c r="H96" s="125">
        <v>0</v>
      </c>
      <c r="I96" s="125">
        <v>0</v>
      </c>
      <c r="J96" s="104" t="e">
        <f t="shared" si="22"/>
        <v>#DIV/0!</v>
      </c>
      <c r="K96" s="104" t="e">
        <f t="shared" si="23"/>
        <v>#DIV/0!</v>
      </c>
      <c r="L96" s="126" t="e">
        <f t="shared" si="24"/>
        <v>#DIV/0!</v>
      </c>
      <c r="M96" s="126" t="e">
        <f t="shared" si="25"/>
        <v>#DIV/0!</v>
      </c>
      <c r="N96" s="126" t="e">
        <f t="shared" si="26"/>
        <v>#DIV/0!</v>
      </c>
      <c r="O96" s="126" t="e">
        <f t="shared" si="27"/>
        <v>#DIV/0!</v>
      </c>
      <c r="P96" s="104" t="e">
        <f t="shared" si="20"/>
        <v>#DIV/0!</v>
      </c>
      <c r="Q96" s="104" t="e">
        <f t="shared" si="21"/>
        <v>#DIV/0!</v>
      </c>
      <c r="R96" s="109">
        <v>0</v>
      </c>
    </row>
    <row r="97" spans="1:18">
      <c r="A97" s="109" t="s">
        <v>91</v>
      </c>
      <c r="B97" s="106" t="s">
        <v>192</v>
      </c>
      <c r="C97" s="125">
        <v>50973.25855091925</v>
      </c>
      <c r="D97" s="125">
        <v>0</v>
      </c>
      <c r="E97" s="125">
        <v>0</v>
      </c>
      <c r="F97" s="125">
        <v>0</v>
      </c>
      <c r="G97" s="125">
        <v>0</v>
      </c>
      <c r="H97" s="125">
        <v>0</v>
      </c>
      <c r="I97" s="125">
        <v>0</v>
      </c>
      <c r="J97" s="104">
        <f t="shared" ref="J97:J128" si="28">D97/C97*100000</f>
        <v>0</v>
      </c>
      <c r="K97" s="104">
        <f t="shared" ref="K97:K128" si="29">I97/C97*10000</f>
        <v>0</v>
      </c>
      <c r="L97" s="126" t="e">
        <f t="shared" ref="L97:L128" si="30">E97/D97</f>
        <v>#DIV/0!</v>
      </c>
      <c r="M97" s="126" t="e">
        <f t="shared" ref="M97:M128" si="31">F97/D97</f>
        <v>#DIV/0!</v>
      </c>
      <c r="N97" s="126" t="e">
        <f t="shared" ref="N97:N128" si="32">G97/D97</f>
        <v>#DIV/0!</v>
      </c>
      <c r="O97" s="126" t="e">
        <f t="shared" ref="O97:O128" si="33">H97/D97</f>
        <v>#DIV/0!</v>
      </c>
      <c r="P97" s="104" t="e">
        <f t="shared" si="20"/>
        <v>#DIV/0!</v>
      </c>
      <c r="Q97" s="104">
        <f t="shared" si="21"/>
        <v>0</v>
      </c>
      <c r="R97" s="109">
        <v>0</v>
      </c>
    </row>
    <row r="98" spans="1:18">
      <c r="A98" s="109" t="s">
        <v>91</v>
      </c>
      <c r="B98" s="106" t="s">
        <v>189</v>
      </c>
      <c r="C98" s="125">
        <v>111403.63169146302</v>
      </c>
      <c r="D98" s="125">
        <v>0</v>
      </c>
      <c r="E98" s="125">
        <v>0</v>
      </c>
      <c r="F98" s="125">
        <v>0</v>
      </c>
      <c r="G98" s="125">
        <v>0</v>
      </c>
      <c r="H98" s="125">
        <v>0</v>
      </c>
      <c r="I98" s="125">
        <v>1</v>
      </c>
      <c r="J98" s="104">
        <f t="shared" si="28"/>
        <v>0</v>
      </c>
      <c r="K98" s="104">
        <f t="shared" si="29"/>
        <v>8.9763680484810537E-2</v>
      </c>
      <c r="L98" s="126" t="e">
        <f t="shared" si="30"/>
        <v>#DIV/0!</v>
      </c>
      <c r="M98" s="126" t="e">
        <f t="shared" si="31"/>
        <v>#DIV/0!</v>
      </c>
      <c r="N98" s="126" t="e">
        <f t="shared" si="32"/>
        <v>#DIV/0!</v>
      </c>
      <c r="O98" s="126" t="e">
        <f t="shared" si="33"/>
        <v>#DIV/0!</v>
      </c>
      <c r="P98" s="104" t="e">
        <f t="shared" si="20"/>
        <v>#DIV/0!</v>
      </c>
      <c r="Q98" s="104">
        <f t="shared" si="21"/>
        <v>0</v>
      </c>
      <c r="R98" s="109">
        <v>0</v>
      </c>
    </row>
    <row r="99" spans="1:18">
      <c r="A99" s="109" t="s">
        <v>91</v>
      </c>
      <c r="B99" s="106" t="s">
        <v>184</v>
      </c>
      <c r="C99" s="125">
        <v>25915.30346816613</v>
      </c>
      <c r="D99" s="125">
        <v>0</v>
      </c>
      <c r="E99" s="125">
        <v>0</v>
      </c>
      <c r="F99" s="125">
        <v>0</v>
      </c>
      <c r="G99" s="125">
        <v>0</v>
      </c>
      <c r="H99" s="125">
        <v>0</v>
      </c>
      <c r="I99" s="125">
        <v>0</v>
      </c>
      <c r="J99" s="104">
        <f t="shared" si="28"/>
        <v>0</v>
      </c>
      <c r="K99" s="104">
        <f t="shared" si="29"/>
        <v>0</v>
      </c>
      <c r="L99" s="126" t="e">
        <f t="shared" si="30"/>
        <v>#DIV/0!</v>
      </c>
      <c r="M99" s="126" t="e">
        <f t="shared" si="31"/>
        <v>#DIV/0!</v>
      </c>
      <c r="N99" s="126" t="e">
        <f t="shared" si="32"/>
        <v>#DIV/0!</v>
      </c>
      <c r="O99" s="126" t="e">
        <f t="shared" si="33"/>
        <v>#DIV/0!</v>
      </c>
      <c r="P99" s="104" t="e">
        <f t="shared" si="20"/>
        <v>#DIV/0!</v>
      </c>
      <c r="Q99" s="104">
        <f t="shared" si="21"/>
        <v>0</v>
      </c>
      <c r="R99" s="109">
        <v>0</v>
      </c>
    </row>
    <row r="100" spans="1:18">
      <c r="A100" s="109" t="s">
        <v>91</v>
      </c>
      <c r="B100" s="106" t="s">
        <v>197</v>
      </c>
      <c r="C100" s="125">
        <v>174228.41755321313</v>
      </c>
      <c r="D100" s="125">
        <v>0</v>
      </c>
      <c r="E100" s="125">
        <v>0</v>
      </c>
      <c r="F100" s="125">
        <v>0</v>
      </c>
      <c r="G100" s="125">
        <v>0</v>
      </c>
      <c r="H100" s="125">
        <v>0</v>
      </c>
      <c r="I100" s="125">
        <v>0</v>
      </c>
      <c r="J100" s="104">
        <f t="shared" si="28"/>
        <v>0</v>
      </c>
      <c r="K100" s="104">
        <f t="shared" si="29"/>
        <v>0</v>
      </c>
      <c r="L100" s="126" t="e">
        <f t="shared" si="30"/>
        <v>#DIV/0!</v>
      </c>
      <c r="M100" s="126" t="e">
        <f t="shared" si="31"/>
        <v>#DIV/0!</v>
      </c>
      <c r="N100" s="126" t="e">
        <f t="shared" si="32"/>
        <v>#DIV/0!</v>
      </c>
      <c r="O100" s="126" t="e">
        <f t="shared" si="33"/>
        <v>#DIV/0!</v>
      </c>
      <c r="P100" s="104" t="e">
        <f t="shared" si="20"/>
        <v>#DIV/0!</v>
      </c>
      <c r="Q100" s="104">
        <f t="shared" si="21"/>
        <v>0</v>
      </c>
      <c r="R100" s="109">
        <v>0</v>
      </c>
    </row>
    <row r="101" spans="1:18">
      <c r="A101" s="109" t="s">
        <v>91</v>
      </c>
      <c r="B101" s="106" t="s">
        <v>185</v>
      </c>
      <c r="C101" s="125">
        <v>17677.146149556924</v>
      </c>
      <c r="D101" s="125">
        <v>1</v>
      </c>
      <c r="E101" s="125">
        <v>1</v>
      </c>
      <c r="F101" s="125">
        <v>0</v>
      </c>
      <c r="G101" s="125">
        <v>0</v>
      </c>
      <c r="H101" s="125">
        <v>0</v>
      </c>
      <c r="I101" s="125">
        <v>2</v>
      </c>
      <c r="J101" s="104">
        <f t="shared" si="28"/>
        <v>5.6570217360852952</v>
      </c>
      <c r="K101" s="104">
        <f t="shared" si="29"/>
        <v>1.131404347217059</v>
      </c>
      <c r="L101" s="126">
        <f t="shared" si="30"/>
        <v>1</v>
      </c>
      <c r="M101" s="126">
        <f t="shared" si="31"/>
        <v>0</v>
      </c>
      <c r="N101" s="126">
        <f t="shared" si="32"/>
        <v>0</v>
      </c>
      <c r="O101" s="126">
        <f t="shared" si="33"/>
        <v>0</v>
      </c>
      <c r="P101" s="104">
        <f t="shared" si="20"/>
        <v>2</v>
      </c>
      <c r="Q101" s="104">
        <f t="shared" si="21"/>
        <v>0</v>
      </c>
      <c r="R101" s="109">
        <v>7</v>
      </c>
    </row>
    <row r="102" spans="1:18">
      <c r="A102" s="109" t="s">
        <v>91</v>
      </c>
      <c r="B102" s="106" t="s">
        <v>201</v>
      </c>
      <c r="C102" s="125">
        <v>23421.199074237356</v>
      </c>
      <c r="D102" s="125">
        <v>0</v>
      </c>
      <c r="E102" s="125">
        <v>0</v>
      </c>
      <c r="F102" s="125">
        <v>0</v>
      </c>
      <c r="G102" s="125">
        <v>0</v>
      </c>
      <c r="H102" s="125">
        <v>0</v>
      </c>
      <c r="I102" s="125">
        <v>0</v>
      </c>
      <c r="J102" s="104">
        <f t="shared" si="28"/>
        <v>0</v>
      </c>
      <c r="K102" s="104">
        <f t="shared" si="29"/>
        <v>0</v>
      </c>
      <c r="L102" s="126" t="e">
        <f t="shared" si="30"/>
        <v>#DIV/0!</v>
      </c>
      <c r="M102" s="126" t="e">
        <f t="shared" si="31"/>
        <v>#DIV/0!</v>
      </c>
      <c r="N102" s="126" t="e">
        <f t="shared" si="32"/>
        <v>#DIV/0!</v>
      </c>
      <c r="O102" s="126" t="e">
        <f t="shared" si="33"/>
        <v>#DIV/0!</v>
      </c>
      <c r="P102" s="104" t="e">
        <f t="shared" si="20"/>
        <v>#DIV/0!</v>
      </c>
      <c r="Q102" s="104">
        <f t="shared" si="21"/>
        <v>0</v>
      </c>
      <c r="R102" s="109">
        <v>0</v>
      </c>
    </row>
    <row r="103" spans="1:18">
      <c r="A103" s="109" t="s">
        <v>91</v>
      </c>
      <c r="B103" s="106" t="s">
        <v>187</v>
      </c>
      <c r="C103" s="125">
        <v>124480.46028884609</v>
      </c>
      <c r="D103" s="125">
        <v>2</v>
      </c>
      <c r="E103" s="125">
        <v>2</v>
      </c>
      <c r="F103" s="125">
        <v>1</v>
      </c>
      <c r="G103" s="125">
        <v>0</v>
      </c>
      <c r="H103" s="125">
        <v>1</v>
      </c>
      <c r="I103" s="125">
        <v>5</v>
      </c>
      <c r="J103" s="104">
        <f t="shared" si="28"/>
        <v>1.6066778636254828</v>
      </c>
      <c r="K103" s="104">
        <f t="shared" si="29"/>
        <v>0.4016694659063707</v>
      </c>
      <c r="L103" s="126">
        <f t="shared" si="30"/>
        <v>1</v>
      </c>
      <c r="M103" s="126">
        <f t="shared" si="31"/>
        <v>0.5</v>
      </c>
      <c r="N103" s="126">
        <f t="shared" si="32"/>
        <v>0</v>
      </c>
      <c r="O103" s="126">
        <f t="shared" si="33"/>
        <v>0.5</v>
      </c>
      <c r="P103" s="104">
        <f t="shared" si="20"/>
        <v>2.5</v>
      </c>
      <c r="Q103" s="104">
        <f t="shared" si="21"/>
        <v>0.80333893181274141</v>
      </c>
      <c r="R103" s="109">
        <v>9</v>
      </c>
    </row>
    <row r="104" spans="1:18">
      <c r="A104" s="109" t="s">
        <v>91</v>
      </c>
      <c r="B104" s="106" t="s">
        <v>198</v>
      </c>
      <c r="C104" s="125">
        <v>363352.58358702704</v>
      </c>
      <c r="D104" s="125">
        <v>0</v>
      </c>
      <c r="E104" s="125">
        <v>0</v>
      </c>
      <c r="F104" s="125">
        <v>0</v>
      </c>
      <c r="G104" s="125">
        <v>0</v>
      </c>
      <c r="H104" s="125">
        <v>0</v>
      </c>
      <c r="I104" s="125">
        <v>0</v>
      </c>
      <c r="J104" s="104">
        <f t="shared" si="28"/>
        <v>0</v>
      </c>
      <c r="K104" s="104">
        <f t="shared" si="29"/>
        <v>0</v>
      </c>
      <c r="L104" s="126" t="e">
        <f t="shared" si="30"/>
        <v>#DIV/0!</v>
      </c>
      <c r="M104" s="126" t="e">
        <f t="shared" si="31"/>
        <v>#DIV/0!</v>
      </c>
      <c r="N104" s="126" t="e">
        <f t="shared" si="32"/>
        <v>#DIV/0!</v>
      </c>
      <c r="O104" s="126" t="e">
        <f t="shared" si="33"/>
        <v>#DIV/0!</v>
      </c>
      <c r="P104" s="104" t="e">
        <f t="shared" si="20"/>
        <v>#DIV/0!</v>
      </c>
      <c r="Q104" s="104">
        <f t="shared" si="21"/>
        <v>0</v>
      </c>
      <c r="R104" s="109">
        <v>0</v>
      </c>
    </row>
    <row r="105" spans="1:18">
      <c r="A105" s="109" t="s">
        <v>91</v>
      </c>
      <c r="B105" s="106" t="s">
        <v>199</v>
      </c>
      <c r="C105" s="125">
        <v>9988.1993188550059</v>
      </c>
      <c r="D105" s="125">
        <v>3</v>
      </c>
      <c r="E105" s="125">
        <v>3</v>
      </c>
      <c r="F105" s="125">
        <v>0</v>
      </c>
      <c r="G105" s="125">
        <v>0</v>
      </c>
      <c r="H105" s="125">
        <v>0</v>
      </c>
      <c r="I105" s="125">
        <v>2</v>
      </c>
      <c r="J105" s="104">
        <f t="shared" si="28"/>
        <v>30.035443869615371</v>
      </c>
      <c r="K105" s="104">
        <f t="shared" si="29"/>
        <v>2.0023629246410244</v>
      </c>
      <c r="L105" s="126">
        <f t="shared" si="30"/>
        <v>1</v>
      </c>
      <c r="M105" s="126">
        <f t="shared" si="31"/>
        <v>0</v>
      </c>
      <c r="N105" s="126">
        <f t="shared" si="32"/>
        <v>0</v>
      </c>
      <c r="O105" s="126">
        <f t="shared" si="33"/>
        <v>0</v>
      </c>
      <c r="P105" s="104">
        <f t="shared" si="20"/>
        <v>0.66666666666666663</v>
      </c>
      <c r="Q105" s="104">
        <f t="shared" si="21"/>
        <v>0</v>
      </c>
      <c r="R105" s="109">
        <v>6</v>
      </c>
    </row>
    <row r="106" spans="1:18">
      <c r="A106" s="109" t="s">
        <v>91</v>
      </c>
      <c r="B106" s="106" t="s">
        <v>186</v>
      </c>
      <c r="C106" s="125">
        <v>14676.426800611378</v>
      </c>
      <c r="D106" s="125">
        <v>0</v>
      </c>
      <c r="E106" s="125">
        <v>0</v>
      </c>
      <c r="F106" s="125">
        <v>0</v>
      </c>
      <c r="G106" s="125">
        <v>0</v>
      </c>
      <c r="H106" s="125">
        <v>0</v>
      </c>
      <c r="I106" s="125">
        <v>0</v>
      </c>
      <c r="J106" s="104">
        <f t="shared" si="28"/>
        <v>0</v>
      </c>
      <c r="K106" s="104">
        <f t="shared" si="29"/>
        <v>0</v>
      </c>
      <c r="L106" s="126" t="e">
        <f t="shared" si="30"/>
        <v>#DIV/0!</v>
      </c>
      <c r="M106" s="126" t="e">
        <f t="shared" si="31"/>
        <v>#DIV/0!</v>
      </c>
      <c r="N106" s="126" t="e">
        <f t="shared" si="32"/>
        <v>#DIV/0!</v>
      </c>
      <c r="O106" s="126" t="e">
        <f t="shared" si="33"/>
        <v>#DIV/0!</v>
      </c>
      <c r="P106" s="104" t="e">
        <f t="shared" si="20"/>
        <v>#DIV/0!</v>
      </c>
      <c r="Q106" s="104">
        <f t="shared" si="21"/>
        <v>0</v>
      </c>
      <c r="R106" s="109">
        <v>0</v>
      </c>
    </row>
    <row r="107" spans="1:18">
      <c r="A107" s="109" t="s">
        <v>90</v>
      </c>
      <c r="B107" s="106" t="s">
        <v>208</v>
      </c>
      <c r="C107" s="125">
        <v>73755.035616049485</v>
      </c>
      <c r="D107" s="125">
        <v>2</v>
      </c>
      <c r="E107" s="125">
        <v>2</v>
      </c>
      <c r="F107" s="125">
        <v>0</v>
      </c>
      <c r="G107" s="125">
        <v>0</v>
      </c>
      <c r="H107" s="125">
        <v>0</v>
      </c>
      <c r="I107" s="125">
        <v>3</v>
      </c>
      <c r="J107" s="104">
        <f t="shared" si="28"/>
        <v>2.7116792545684696</v>
      </c>
      <c r="K107" s="104">
        <f t="shared" si="29"/>
        <v>0.40675188818527042</v>
      </c>
      <c r="L107" s="126">
        <f t="shared" si="30"/>
        <v>1</v>
      </c>
      <c r="M107" s="126">
        <f t="shared" si="31"/>
        <v>0</v>
      </c>
      <c r="N107" s="126">
        <f t="shared" si="32"/>
        <v>0</v>
      </c>
      <c r="O107" s="126">
        <f t="shared" si="33"/>
        <v>0</v>
      </c>
      <c r="P107" s="104">
        <f t="shared" si="20"/>
        <v>1.5</v>
      </c>
      <c r="Q107" s="104">
        <f t="shared" si="21"/>
        <v>0</v>
      </c>
      <c r="R107" s="109">
        <v>6</v>
      </c>
    </row>
    <row r="108" spans="1:18">
      <c r="A108" s="109" t="s">
        <v>90</v>
      </c>
      <c r="B108" s="106" t="s">
        <v>203</v>
      </c>
      <c r="C108" s="125">
        <v>66362.163026163515</v>
      </c>
      <c r="D108" s="125">
        <v>2</v>
      </c>
      <c r="E108" s="125">
        <v>2</v>
      </c>
      <c r="F108" s="125">
        <v>0</v>
      </c>
      <c r="G108" s="125">
        <v>0</v>
      </c>
      <c r="H108" s="125">
        <v>0</v>
      </c>
      <c r="I108" s="125">
        <v>2</v>
      </c>
      <c r="J108" s="104">
        <f t="shared" si="28"/>
        <v>3.0137655386722297</v>
      </c>
      <c r="K108" s="104">
        <f t="shared" si="29"/>
        <v>0.30137655386722295</v>
      </c>
      <c r="L108" s="126">
        <f t="shared" si="30"/>
        <v>1</v>
      </c>
      <c r="M108" s="126">
        <f t="shared" si="31"/>
        <v>0</v>
      </c>
      <c r="N108" s="126">
        <f t="shared" si="32"/>
        <v>0</v>
      </c>
      <c r="O108" s="126">
        <f t="shared" si="33"/>
        <v>0</v>
      </c>
      <c r="P108" s="104">
        <f t="shared" si="20"/>
        <v>1</v>
      </c>
      <c r="Q108" s="104">
        <f t="shared" si="21"/>
        <v>0</v>
      </c>
      <c r="R108" s="109">
        <v>5</v>
      </c>
    </row>
    <row r="109" spans="1:18">
      <c r="A109" s="109" t="s">
        <v>90</v>
      </c>
      <c r="B109" s="106" t="s">
        <v>213</v>
      </c>
      <c r="C109" s="125">
        <v>262229.14437632239</v>
      </c>
      <c r="D109" s="125">
        <v>6</v>
      </c>
      <c r="E109" s="125">
        <v>4</v>
      </c>
      <c r="F109" s="125">
        <v>0</v>
      </c>
      <c r="G109" s="125">
        <v>0</v>
      </c>
      <c r="H109" s="125">
        <v>0</v>
      </c>
      <c r="I109" s="125">
        <v>4</v>
      </c>
      <c r="J109" s="104">
        <f t="shared" si="28"/>
        <v>2.2880751925077636</v>
      </c>
      <c r="K109" s="104">
        <f t="shared" si="29"/>
        <v>0.15253834616718423</v>
      </c>
      <c r="L109" s="126">
        <f t="shared" si="30"/>
        <v>0.66666666666666663</v>
      </c>
      <c r="M109" s="126">
        <f t="shared" si="31"/>
        <v>0</v>
      </c>
      <c r="N109" s="126">
        <f t="shared" si="32"/>
        <v>0</v>
      </c>
      <c r="O109" s="126">
        <f t="shared" si="33"/>
        <v>0</v>
      </c>
      <c r="P109" s="104">
        <f t="shared" si="20"/>
        <v>0.66666666666666663</v>
      </c>
      <c r="Q109" s="104">
        <f t="shared" si="21"/>
        <v>0</v>
      </c>
      <c r="R109" s="109">
        <v>5</v>
      </c>
    </row>
    <row r="110" spans="1:18">
      <c r="A110" s="109" t="s">
        <v>90</v>
      </c>
      <c r="B110" s="106" t="s">
        <v>216</v>
      </c>
      <c r="C110" s="125">
        <v>0</v>
      </c>
      <c r="D110" s="125">
        <v>0</v>
      </c>
      <c r="E110" s="125">
        <v>0</v>
      </c>
      <c r="F110" s="125">
        <v>0</v>
      </c>
      <c r="G110" s="125">
        <v>0</v>
      </c>
      <c r="H110" s="125">
        <v>0</v>
      </c>
      <c r="I110" s="125">
        <v>0</v>
      </c>
      <c r="J110" s="104" t="e">
        <f t="shared" si="28"/>
        <v>#DIV/0!</v>
      </c>
      <c r="K110" s="104" t="e">
        <f t="shared" si="29"/>
        <v>#DIV/0!</v>
      </c>
      <c r="L110" s="126" t="e">
        <f t="shared" si="30"/>
        <v>#DIV/0!</v>
      </c>
      <c r="M110" s="126" t="e">
        <f t="shared" si="31"/>
        <v>#DIV/0!</v>
      </c>
      <c r="N110" s="126" t="e">
        <f t="shared" si="32"/>
        <v>#DIV/0!</v>
      </c>
      <c r="O110" s="126" t="e">
        <f t="shared" si="33"/>
        <v>#DIV/0!</v>
      </c>
      <c r="P110" s="104" t="e">
        <f t="shared" si="20"/>
        <v>#DIV/0!</v>
      </c>
      <c r="Q110" s="104" t="e">
        <f t="shared" si="21"/>
        <v>#DIV/0!</v>
      </c>
      <c r="R110" s="109">
        <v>0</v>
      </c>
    </row>
    <row r="111" spans="1:18">
      <c r="A111" s="109" t="s">
        <v>90</v>
      </c>
      <c r="B111" s="106" t="s">
        <v>214</v>
      </c>
      <c r="C111" s="125">
        <v>90371.725876494107</v>
      </c>
      <c r="D111" s="125">
        <v>3</v>
      </c>
      <c r="E111" s="125">
        <v>2</v>
      </c>
      <c r="F111" s="125">
        <v>0</v>
      </c>
      <c r="G111" s="125">
        <v>0</v>
      </c>
      <c r="H111" s="125">
        <v>0</v>
      </c>
      <c r="I111" s="125">
        <v>4</v>
      </c>
      <c r="J111" s="104">
        <f t="shared" si="28"/>
        <v>3.3196223386282662</v>
      </c>
      <c r="K111" s="104">
        <f t="shared" si="29"/>
        <v>0.4426163118171022</v>
      </c>
      <c r="L111" s="126">
        <f t="shared" si="30"/>
        <v>0.66666666666666663</v>
      </c>
      <c r="M111" s="126">
        <f t="shared" si="31"/>
        <v>0</v>
      </c>
      <c r="N111" s="126">
        <f t="shared" si="32"/>
        <v>0</v>
      </c>
      <c r="O111" s="126">
        <f t="shared" si="33"/>
        <v>0</v>
      </c>
      <c r="P111" s="104">
        <f t="shared" si="20"/>
        <v>1.3333333333333333</v>
      </c>
      <c r="Q111" s="104">
        <f t="shared" si="21"/>
        <v>0</v>
      </c>
      <c r="R111" s="109">
        <v>7</v>
      </c>
    </row>
    <row r="112" spans="1:18">
      <c r="A112" s="109" t="s">
        <v>90</v>
      </c>
      <c r="B112" s="106" t="s">
        <v>217</v>
      </c>
      <c r="C112" s="125">
        <v>0</v>
      </c>
      <c r="D112" s="125">
        <v>0</v>
      </c>
      <c r="E112" s="125">
        <v>0</v>
      </c>
      <c r="F112" s="125">
        <v>0</v>
      </c>
      <c r="G112" s="125">
        <v>0</v>
      </c>
      <c r="H112" s="125">
        <v>0</v>
      </c>
      <c r="I112" s="125">
        <v>0</v>
      </c>
      <c r="J112" s="104" t="e">
        <f t="shared" si="28"/>
        <v>#DIV/0!</v>
      </c>
      <c r="K112" s="104" t="e">
        <f t="shared" si="29"/>
        <v>#DIV/0!</v>
      </c>
      <c r="L112" s="126" t="e">
        <f t="shared" si="30"/>
        <v>#DIV/0!</v>
      </c>
      <c r="M112" s="126" t="e">
        <f t="shared" si="31"/>
        <v>#DIV/0!</v>
      </c>
      <c r="N112" s="126" t="e">
        <f t="shared" si="32"/>
        <v>#DIV/0!</v>
      </c>
      <c r="O112" s="126" t="e">
        <f t="shared" si="33"/>
        <v>#DIV/0!</v>
      </c>
      <c r="P112" s="104" t="e">
        <f t="shared" si="20"/>
        <v>#DIV/0!</v>
      </c>
      <c r="Q112" s="104" t="e">
        <f t="shared" si="21"/>
        <v>#DIV/0!</v>
      </c>
      <c r="R112" s="109">
        <v>0</v>
      </c>
    </row>
    <row r="113" spans="1:18">
      <c r="A113" s="109" t="s">
        <v>90</v>
      </c>
      <c r="B113" s="106" t="s">
        <v>204</v>
      </c>
      <c r="C113" s="125">
        <v>174156.65561371285</v>
      </c>
      <c r="D113" s="125">
        <v>3</v>
      </c>
      <c r="E113" s="125">
        <v>3</v>
      </c>
      <c r="F113" s="125">
        <v>0</v>
      </c>
      <c r="G113" s="125">
        <v>1</v>
      </c>
      <c r="H113" s="125">
        <v>0</v>
      </c>
      <c r="I113" s="125">
        <v>6</v>
      </c>
      <c r="J113" s="104">
        <f t="shared" si="28"/>
        <v>1.7225870521159594</v>
      </c>
      <c r="K113" s="104">
        <f t="shared" si="29"/>
        <v>0.34451741042319189</v>
      </c>
      <c r="L113" s="126">
        <f t="shared" si="30"/>
        <v>1</v>
      </c>
      <c r="M113" s="126">
        <f t="shared" si="31"/>
        <v>0</v>
      </c>
      <c r="N113" s="126">
        <f t="shared" si="32"/>
        <v>0.33333333333333331</v>
      </c>
      <c r="O113" s="126">
        <f t="shared" si="33"/>
        <v>0</v>
      </c>
      <c r="P113" s="104">
        <f t="shared" si="20"/>
        <v>2</v>
      </c>
      <c r="Q113" s="104">
        <f t="shared" si="21"/>
        <v>0</v>
      </c>
      <c r="R113" s="109">
        <v>4</v>
      </c>
    </row>
    <row r="114" spans="1:18">
      <c r="A114" s="109" t="s">
        <v>90</v>
      </c>
      <c r="B114" s="106" t="s">
        <v>206</v>
      </c>
      <c r="C114" s="125">
        <v>117283.1639490229</v>
      </c>
      <c r="D114" s="125">
        <v>0</v>
      </c>
      <c r="E114" s="125">
        <v>0</v>
      </c>
      <c r="F114" s="125">
        <v>0</v>
      </c>
      <c r="G114" s="125">
        <v>0</v>
      </c>
      <c r="H114" s="125">
        <v>0</v>
      </c>
      <c r="I114" s="125">
        <v>0</v>
      </c>
      <c r="J114" s="104">
        <f t="shared" si="28"/>
        <v>0</v>
      </c>
      <c r="K114" s="104">
        <f t="shared" si="29"/>
        <v>0</v>
      </c>
      <c r="L114" s="126" t="e">
        <f t="shared" si="30"/>
        <v>#DIV/0!</v>
      </c>
      <c r="M114" s="126" t="e">
        <f t="shared" si="31"/>
        <v>#DIV/0!</v>
      </c>
      <c r="N114" s="126" t="e">
        <f t="shared" si="32"/>
        <v>#DIV/0!</v>
      </c>
      <c r="O114" s="126" t="e">
        <f t="shared" si="33"/>
        <v>#DIV/0!</v>
      </c>
      <c r="P114" s="104" t="e">
        <f t="shared" si="20"/>
        <v>#DIV/0!</v>
      </c>
      <c r="Q114" s="104">
        <f t="shared" si="21"/>
        <v>0</v>
      </c>
      <c r="R114" s="109">
        <v>0</v>
      </c>
    </row>
    <row r="115" spans="1:18">
      <c r="A115" s="109" t="s">
        <v>90</v>
      </c>
      <c r="B115" s="106" t="s">
        <v>205</v>
      </c>
      <c r="C115" s="125">
        <v>74034.283529296736</v>
      </c>
      <c r="D115" s="125">
        <v>7</v>
      </c>
      <c r="E115" s="125">
        <v>7</v>
      </c>
      <c r="F115" s="125">
        <v>0</v>
      </c>
      <c r="G115" s="125">
        <v>2</v>
      </c>
      <c r="H115" s="125">
        <v>0</v>
      </c>
      <c r="I115" s="125">
        <v>7</v>
      </c>
      <c r="J115" s="104">
        <f t="shared" si="28"/>
        <v>9.4550790070521451</v>
      </c>
      <c r="K115" s="104">
        <f t="shared" si="29"/>
        <v>0.94550790070521451</v>
      </c>
      <c r="L115" s="126">
        <f t="shared" si="30"/>
        <v>1</v>
      </c>
      <c r="M115" s="126">
        <f t="shared" si="31"/>
        <v>0</v>
      </c>
      <c r="N115" s="126">
        <f t="shared" si="32"/>
        <v>0.2857142857142857</v>
      </c>
      <c r="O115" s="126">
        <f t="shared" si="33"/>
        <v>0</v>
      </c>
      <c r="P115" s="104">
        <f t="shared" si="20"/>
        <v>1</v>
      </c>
      <c r="Q115" s="104">
        <f t="shared" si="21"/>
        <v>0</v>
      </c>
      <c r="R115" s="109">
        <v>6</v>
      </c>
    </row>
    <row r="116" spans="1:18">
      <c r="A116" s="109" t="s">
        <v>90</v>
      </c>
      <c r="B116" s="106" t="s">
        <v>207</v>
      </c>
      <c r="C116" s="125">
        <v>115787.12444128247</v>
      </c>
      <c r="D116" s="125">
        <v>4</v>
      </c>
      <c r="E116" s="125">
        <v>3</v>
      </c>
      <c r="F116" s="125">
        <v>3</v>
      </c>
      <c r="G116" s="125">
        <v>0</v>
      </c>
      <c r="H116" s="125">
        <v>0</v>
      </c>
      <c r="I116" s="125">
        <v>3</v>
      </c>
      <c r="J116" s="104">
        <f t="shared" si="28"/>
        <v>3.4546155449507383</v>
      </c>
      <c r="K116" s="104">
        <f t="shared" si="29"/>
        <v>0.25909616587130535</v>
      </c>
      <c r="L116" s="126">
        <f t="shared" si="30"/>
        <v>0.75</v>
      </c>
      <c r="M116" s="126">
        <f t="shared" si="31"/>
        <v>0.75</v>
      </c>
      <c r="N116" s="126">
        <f t="shared" si="32"/>
        <v>0</v>
      </c>
      <c r="O116" s="126">
        <f t="shared" si="33"/>
        <v>0</v>
      </c>
      <c r="P116" s="104">
        <f t="shared" si="20"/>
        <v>0.75</v>
      </c>
      <c r="Q116" s="104">
        <f t="shared" si="21"/>
        <v>0</v>
      </c>
      <c r="R116" s="109">
        <v>6</v>
      </c>
    </row>
    <row r="117" spans="1:18">
      <c r="A117" s="109" t="s">
        <v>90</v>
      </c>
      <c r="B117" s="106" t="s">
        <v>209</v>
      </c>
      <c r="C117" s="125">
        <v>92917.583999672628</v>
      </c>
      <c r="D117" s="125">
        <v>1</v>
      </c>
      <c r="E117" s="125">
        <v>1</v>
      </c>
      <c r="F117" s="125">
        <v>0</v>
      </c>
      <c r="G117" s="125">
        <v>0</v>
      </c>
      <c r="H117" s="125">
        <v>0</v>
      </c>
      <c r="I117" s="125">
        <v>1</v>
      </c>
      <c r="J117" s="104">
        <f t="shared" si="28"/>
        <v>1.0762225586962348</v>
      </c>
      <c r="K117" s="104">
        <f t="shared" si="29"/>
        <v>0.10762225586962348</v>
      </c>
      <c r="L117" s="126">
        <f t="shared" si="30"/>
        <v>1</v>
      </c>
      <c r="M117" s="126">
        <f t="shared" si="31"/>
        <v>0</v>
      </c>
      <c r="N117" s="126">
        <f t="shared" si="32"/>
        <v>0</v>
      </c>
      <c r="O117" s="126">
        <f t="shared" si="33"/>
        <v>0</v>
      </c>
      <c r="P117" s="104">
        <f t="shared" si="20"/>
        <v>1</v>
      </c>
      <c r="Q117" s="104">
        <f t="shared" si="21"/>
        <v>0</v>
      </c>
      <c r="R117" s="109">
        <v>3</v>
      </c>
    </row>
    <row r="118" spans="1:18">
      <c r="A118" s="109" t="s">
        <v>90</v>
      </c>
      <c r="B118" s="106" t="s">
        <v>215</v>
      </c>
      <c r="C118" s="125">
        <v>63440.135892700026</v>
      </c>
      <c r="D118" s="125">
        <v>22</v>
      </c>
      <c r="E118" s="125">
        <v>14</v>
      </c>
      <c r="F118" s="125">
        <v>3</v>
      </c>
      <c r="G118" s="125">
        <v>6</v>
      </c>
      <c r="H118" s="125">
        <v>0</v>
      </c>
      <c r="I118" s="125">
        <v>47</v>
      </c>
      <c r="J118" s="104">
        <f t="shared" si="28"/>
        <v>34.6783620344223</v>
      </c>
      <c r="K118" s="104">
        <f t="shared" si="29"/>
        <v>7.4085591618993085</v>
      </c>
      <c r="L118" s="126">
        <f t="shared" si="30"/>
        <v>0.63636363636363635</v>
      </c>
      <c r="M118" s="126">
        <f t="shared" si="31"/>
        <v>0.13636363636363635</v>
      </c>
      <c r="N118" s="126">
        <f t="shared" si="32"/>
        <v>0.27272727272727271</v>
      </c>
      <c r="O118" s="126">
        <f t="shared" si="33"/>
        <v>0</v>
      </c>
      <c r="P118" s="104">
        <f t="shared" si="20"/>
        <v>2.1363636363636362</v>
      </c>
      <c r="Q118" s="104">
        <f t="shared" si="21"/>
        <v>0</v>
      </c>
      <c r="R118" s="109">
        <v>11</v>
      </c>
    </row>
    <row r="119" spans="1:18">
      <c r="A119" s="109" t="s">
        <v>90</v>
      </c>
      <c r="B119" s="106" t="s">
        <v>210</v>
      </c>
      <c r="C119" s="125">
        <v>57969.371791591526</v>
      </c>
      <c r="D119" s="125">
        <v>3</v>
      </c>
      <c r="E119" s="125">
        <v>2</v>
      </c>
      <c r="F119" s="125">
        <v>1</v>
      </c>
      <c r="G119" s="125">
        <v>0</v>
      </c>
      <c r="H119" s="125">
        <v>0</v>
      </c>
      <c r="I119" s="125">
        <v>7</v>
      </c>
      <c r="J119" s="104">
        <f t="shared" si="28"/>
        <v>5.175146646034813</v>
      </c>
      <c r="K119" s="104">
        <f t="shared" si="29"/>
        <v>1.2075342174081229</v>
      </c>
      <c r="L119" s="126">
        <f t="shared" si="30"/>
        <v>0.66666666666666663</v>
      </c>
      <c r="M119" s="126">
        <f t="shared" si="31"/>
        <v>0.33333333333333331</v>
      </c>
      <c r="N119" s="126">
        <f t="shared" si="32"/>
        <v>0</v>
      </c>
      <c r="O119" s="126">
        <f t="shared" si="33"/>
        <v>0</v>
      </c>
      <c r="P119" s="104">
        <f t="shared" si="20"/>
        <v>2.3333333333333335</v>
      </c>
      <c r="Q119" s="104">
        <f t="shared" si="21"/>
        <v>0</v>
      </c>
      <c r="R119" s="109">
        <v>10</v>
      </c>
    </row>
    <row r="120" spans="1:18">
      <c r="A120" s="109" t="s">
        <v>90</v>
      </c>
      <c r="B120" s="106" t="s">
        <v>212</v>
      </c>
      <c r="C120" s="125">
        <v>98422.894234378735</v>
      </c>
      <c r="D120" s="125">
        <v>0</v>
      </c>
      <c r="E120" s="125">
        <v>0</v>
      </c>
      <c r="F120" s="125">
        <v>0</v>
      </c>
      <c r="G120" s="125">
        <v>0</v>
      </c>
      <c r="H120" s="125">
        <v>0</v>
      </c>
      <c r="I120" s="125">
        <v>8</v>
      </c>
      <c r="J120" s="104">
        <f t="shared" si="28"/>
        <v>0</v>
      </c>
      <c r="K120" s="104">
        <f t="shared" si="29"/>
        <v>0.81281901555843816</v>
      </c>
      <c r="L120" s="126" t="e">
        <f t="shared" si="30"/>
        <v>#DIV/0!</v>
      </c>
      <c r="M120" s="126" t="e">
        <f t="shared" si="31"/>
        <v>#DIV/0!</v>
      </c>
      <c r="N120" s="126" t="e">
        <f t="shared" si="32"/>
        <v>#DIV/0!</v>
      </c>
      <c r="O120" s="126" t="e">
        <f t="shared" si="33"/>
        <v>#DIV/0!</v>
      </c>
      <c r="P120" s="104" t="e">
        <f t="shared" si="20"/>
        <v>#DIV/0!</v>
      </c>
      <c r="Q120" s="104">
        <f t="shared" si="21"/>
        <v>0</v>
      </c>
      <c r="R120" s="109">
        <v>1</v>
      </c>
    </row>
    <row r="121" spans="1:18">
      <c r="A121" s="109" t="s">
        <v>90</v>
      </c>
      <c r="B121" s="106" t="s">
        <v>211</v>
      </c>
      <c r="C121" s="125">
        <v>98146.525165597952</v>
      </c>
      <c r="D121" s="125">
        <v>2</v>
      </c>
      <c r="E121" s="125">
        <v>2</v>
      </c>
      <c r="F121" s="125">
        <v>1</v>
      </c>
      <c r="G121" s="125">
        <v>0</v>
      </c>
      <c r="H121" s="125">
        <v>0</v>
      </c>
      <c r="I121" s="125">
        <v>4</v>
      </c>
      <c r="J121" s="104">
        <f t="shared" si="28"/>
        <v>2.0377695457128975</v>
      </c>
      <c r="K121" s="104">
        <f t="shared" si="29"/>
        <v>0.40755390914257955</v>
      </c>
      <c r="L121" s="126">
        <f t="shared" si="30"/>
        <v>1</v>
      </c>
      <c r="M121" s="126">
        <f t="shared" si="31"/>
        <v>0.5</v>
      </c>
      <c r="N121" s="126">
        <f t="shared" si="32"/>
        <v>0</v>
      </c>
      <c r="O121" s="126">
        <f t="shared" si="33"/>
        <v>0</v>
      </c>
      <c r="P121" s="104">
        <f t="shared" si="20"/>
        <v>2</v>
      </c>
      <c r="Q121" s="104">
        <f t="shared" si="21"/>
        <v>0</v>
      </c>
      <c r="R121" s="109">
        <v>6</v>
      </c>
    </row>
    <row r="122" spans="1:18">
      <c r="A122" s="109" t="s">
        <v>96</v>
      </c>
      <c r="B122" s="106" t="s">
        <v>232</v>
      </c>
      <c r="C122" s="125">
        <v>0</v>
      </c>
      <c r="D122" s="125">
        <v>0</v>
      </c>
      <c r="E122" s="125">
        <v>0</v>
      </c>
      <c r="F122" s="125">
        <v>0</v>
      </c>
      <c r="G122" s="125">
        <v>0</v>
      </c>
      <c r="H122" s="125">
        <v>0</v>
      </c>
      <c r="I122" s="125">
        <v>0</v>
      </c>
      <c r="J122" s="104" t="e">
        <f t="shared" si="28"/>
        <v>#DIV/0!</v>
      </c>
      <c r="K122" s="104" t="e">
        <f t="shared" si="29"/>
        <v>#DIV/0!</v>
      </c>
      <c r="L122" s="126" t="e">
        <f t="shared" si="30"/>
        <v>#DIV/0!</v>
      </c>
      <c r="M122" s="126" t="e">
        <f t="shared" si="31"/>
        <v>#DIV/0!</v>
      </c>
      <c r="N122" s="126" t="e">
        <f t="shared" si="32"/>
        <v>#DIV/0!</v>
      </c>
      <c r="O122" s="126" t="e">
        <f t="shared" si="33"/>
        <v>#DIV/0!</v>
      </c>
      <c r="P122" s="104" t="e">
        <f t="shared" si="20"/>
        <v>#DIV/0!</v>
      </c>
      <c r="Q122" s="104" t="e">
        <f t="shared" si="21"/>
        <v>#DIV/0!</v>
      </c>
      <c r="R122" s="109">
        <v>0</v>
      </c>
    </row>
    <row r="123" spans="1:18">
      <c r="A123" s="109" t="s">
        <v>96</v>
      </c>
      <c r="B123" s="106" t="s">
        <v>229</v>
      </c>
      <c r="C123" s="125">
        <v>67282.433640610645</v>
      </c>
      <c r="D123" s="125">
        <v>0</v>
      </c>
      <c r="E123" s="125">
        <v>0</v>
      </c>
      <c r="F123" s="125">
        <v>0</v>
      </c>
      <c r="G123" s="125">
        <v>0</v>
      </c>
      <c r="H123" s="125">
        <v>0</v>
      </c>
      <c r="I123" s="125">
        <v>0</v>
      </c>
      <c r="J123" s="104">
        <f t="shared" si="28"/>
        <v>0</v>
      </c>
      <c r="K123" s="104">
        <f t="shared" si="29"/>
        <v>0</v>
      </c>
      <c r="L123" s="126" t="e">
        <f t="shared" si="30"/>
        <v>#DIV/0!</v>
      </c>
      <c r="M123" s="126" t="e">
        <f t="shared" si="31"/>
        <v>#DIV/0!</v>
      </c>
      <c r="N123" s="126" t="e">
        <f t="shared" si="32"/>
        <v>#DIV/0!</v>
      </c>
      <c r="O123" s="126" t="e">
        <f t="shared" si="33"/>
        <v>#DIV/0!</v>
      </c>
      <c r="P123" s="104" t="e">
        <f t="shared" si="20"/>
        <v>#DIV/0!</v>
      </c>
      <c r="Q123" s="104">
        <f t="shared" si="21"/>
        <v>0</v>
      </c>
      <c r="R123" s="109">
        <v>0</v>
      </c>
    </row>
    <row r="124" spans="1:18">
      <c r="A124" s="109" t="s">
        <v>96</v>
      </c>
      <c r="B124" s="106" t="s">
        <v>226</v>
      </c>
      <c r="C124" s="125">
        <v>49665.824735479997</v>
      </c>
      <c r="D124" s="125">
        <v>4</v>
      </c>
      <c r="E124" s="125">
        <v>4</v>
      </c>
      <c r="F124" s="125">
        <v>0</v>
      </c>
      <c r="G124" s="125">
        <v>0</v>
      </c>
      <c r="H124" s="125">
        <v>0</v>
      </c>
      <c r="I124" s="125">
        <v>4</v>
      </c>
      <c r="J124" s="104">
        <f t="shared" si="28"/>
        <v>8.0538278007140427</v>
      </c>
      <c r="K124" s="104">
        <f t="shared" si="29"/>
        <v>0.80538278007140429</v>
      </c>
      <c r="L124" s="126">
        <f t="shared" si="30"/>
        <v>1</v>
      </c>
      <c r="M124" s="126">
        <f t="shared" si="31"/>
        <v>0</v>
      </c>
      <c r="N124" s="126">
        <f t="shared" si="32"/>
        <v>0</v>
      </c>
      <c r="O124" s="126">
        <f t="shared" si="33"/>
        <v>0</v>
      </c>
      <c r="P124" s="104">
        <f t="shared" si="20"/>
        <v>1</v>
      </c>
      <c r="Q124" s="104">
        <f t="shared" si="21"/>
        <v>0</v>
      </c>
      <c r="R124" s="109">
        <v>6</v>
      </c>
    </row>
    <row r="125" spans="1:18">
      <c r="A125" s="109" t="s">
        <v>96</v>
      </c>
      <c r="B125" s="106" t="s">
        <v>227</v>
      </c>
      <c r="C125" s="125">
        <v>249429.80187841234</v>
      </c>
      <c r="D125" s="125">
        <v>0</v>
      </c>
      <c r="E125" s="125">
        <v>0</v>
      </c>
      <c r="F125" s="125">
        <v>0</v>
      </c>
      <c r="G125" s="125">
        <v>0</v>
      </c>
      <c r="H125" s="125">
        <v>0</v>
      </c>
      <c r="I125" s="125">
        <v>2</v>
      </c>
      <c r="J125" s="104">
        <f t="shared" si="28"/>
        <v>0</v>
      </c>
      <c r="K125" s="104">
        <f t="shared" si="29"/>
        <v>8.0182880511404347E-2</v>
      </c>
      <c r="L125" s="126" t="e">
        <f t="shared" si="30"/>
        <v>#DIV/0!</v>
      </c>
      <c r="M125" s="126" t="e">
        <f t="shared" si="31"/>
        <v>#DIV/0!</v>
      </c>
      <c r="N125" s="126" t="e">
        <f t="shared" si="32"/>
        <v>#DIV/0!</v>
      </c>
      <c r="O125" s="126" t="e">
        <f t="shared" si="33"/>
        <v>#DIV/0!</v>
      </c>
      <c r="P125" s="104" t="e">
        <f t="shared" si="20"/>
        <v>#DIV/0!</v>
      </c>
      <c r="Q125" s="104">
        <f t="shared" si="21"/>
        <v>0</v>
      </c>
      <c r="R125" s="109">
        <v>0</v>
      </c>
    </row>
    <row r="126" spans="1:18">
      <c r="A126" s="109" t="s">
        <v>96</v>
      </c>
      <c r="B126" s="106" t="s">
        <v>218</v>
      </c>
      <c r="C126" s="125">
        <v>89461.051410268541</v>
      </c>
      <c r="D126" s="125">
        <v>0</v>
      </c>
      <c r="E126" s="125">
        <v>0</v>
      </c>
      <c r="F126" s="125">
        <v>0</v>
      </c>
      <c r="G126" s="125">
        <v>0</v>
      </c>
      <c r="H126" s="125">
        <v>0</v>
      </c>
      <c r="I126" s="125">
        <v>0</v>
      </c>
      <c r="J126" s="104">
        <f t="shared" si="28"/>
        <v>0</v>
      </c>
      <c r="K126" s="104">
        <f t="shared" si="29"/>
        <v>0</v>
      </c>
      <c r="L126" s="126" t="e">
        <f t="shared" si="30"/>
        <v>#DIV/0!</v>
      </c>
      <c r="M126" s="126" t="e">
        <f t="shared" si="31"/>
        <v>#DIV/0!</v>
      </c>
      <c r="N126" s="126" t="e">
        <f t="shared" si="32"/>
        <v>#DIV/0!</v>
      </c>
      <c r="O126" s="126" t="e">
        <f t="shared" si="33"/>
        <v>#DIV/0!</v>
      </c>
      <c r="P126" s="104" t="e">
        <f t="shared" si="20"/>
        <v>#DIV/0!</v>
      </c>
      <c r="Q126" s="104">
        <f t="shared" si="21"/>
        <v>0</v>
      </c>
      <c r="R126" s="109">
        <v>0</v>
      </c>
    </row>
    <row r="127" spans="1:18">
      <c r="A127" s="109" t="s">
        <v>96</v>
      </c>
      <c r="B127" s="106" t="s">
        <v>234</v>
      </c>
      <c r="C127" s="125">
        <v>0</v>
      </c>
      <c r="D127" s="125">
        <v>0</v>
      </c>
      <c r="E127" s="125">
        <v>0</v>
      </c>
      <c r="F127" s="125">
        <v>0</v>
      </c>
      <c r="G127" s="125">
        <v>0</v>
      </c>
      <c r="H127" s="125">
        <v>0</v>
      </c>
      <c r="I127" s="125">
        <v>0</v>
      </c>
      <c r="J127" s="104" t="e">
        <f t="shared" si="28"/>
        <v>#DIV/0!</v>
      </c>
      <c r="K127" s="104" t="e">
        <f t="shared" si="29"/>
        <v>#DIV/0!</v>
      </c>
      <c r="L127" s="126" t="e">
        <f t="shared" si="30"/>
        <v>#DIV/0!</v>
      </c>
      <c r="M127" s="126" t="e">
        <f t="shared" si="31"/>
        <v>#DIV/0!</v>
      </c>
      <c r="N127" s="126" t="e">
        <f t="shared" si="32"/>
        <v>#DIV/0!</v>
      </c>
      <c r="O127" s="126" t="e">
        <f t="shared" si="33"/>
        <v>#DIV/0!</v>
      </c>
      <c r="P127" s="104" t="e">
        <f t="shared" si="20"/>
        <v>#DIV/0!</v>
      </c>
      <c r="Q127" s="104" t="e">
        <f t="shared" si="21"/>
        <v>#DIV/0!</v>
      </c>
      <c r="R127" s="109">
        <v>0</v>
      </c>
    </row>
    <row r="128" spans="1:18">
      <c r="A128" s="109" t="s">
        <v>96</v>
      </c>
      <c r="B128" s="106" t="s">
        <v>228</v>
      </c>
      <c r="C128" s="125">
        <v>63788.476073142476</v>
      </c>
      <c r="D128" s="125">
        <v>3</v>
      </c>
      <c r="E128" s="125">
        <v>3</v>
      </c>
      <c r="F128" s="125">
        <v>0</v>
      </c>
      <c r="G128" s="125">
        <v>0</v>
      </c>
      <c r="H128" s="125">
        <v>0</v>
      </c>
      <c r="I128" s="125">
        <v>9</v>
      </c>
      <c r="J128" s="104">
        <f t="shared" si="28"/>
        <v>4.7030438484846027</v>
      </c>
      <c r="K128" s="104">
        <f t="shared" si="29"/>
        <v>1.410913154545381</v>
      </c>
      <c r="L128" s="126">
        <f t="shared" si="30"/>
        <v>1</v>
      </c>
      <c r="M128" s="126">
        <f t="shared" si="31"/>
        <v>0</v>
      </c>
      <c r="N128" s="126">
        <f t="shared" si="32"/>
        <v>0</v>
      </c>
      <c r="O128" s="126">
        <f t="shared" si="33"/>
        <v>0</v>
      </c>
      <c r="P128" s="104">
        <f t="shared" si="20"/>
        <v>3</v>
      </c>
      <c r="Q128" s="104">
        <f t="shared" si="21"/>
        <v>0</v>
      </c>
      <c r="R128" s="109">
        <v>8</v>
      </c>
    </row>
    <row r="129" spans="1:18">
      <c r="A129" s="109" t="s">
        <v>96</v>
      </c>
      <c r="B129" s="106" t="s">
        <v>219</v>
      </c>
      <c r="C129" s="125">
        <v>152769.72007233326</v>
      </c>
      <c r="D129" s="125">
        <v>0</v>
      </c>
      <c r="E129" s="125">
        <v>0</v>
      </c>
      <c r="F129" s="125">
        <v>0</v>
      </c>
      <c r="G129" s="125">
        <v>0</v>
      </c>
      <c r="H129" s="125">
        <v>0</v>
      </c>
      <c r="I129" s="125">
        <v>1</v>
      </c>
      <c r="J129" s="104">
        <f t="shared" ref="J129:J148" si="34">D129/C129*100000</f>
        <v>0</v>
      </c>
      <c r="K129" s="104">
        <f t="shared" ref="K129:K148" si="35">I129/C129*10000</f>
        <v>6.5457997797372477E-2</v>
      </c>
      <c r="L129" s="126" t="e">
        <f t="shared" ref="L129:L148" si="36">E129/D129</f>
        <v>#DIV/0!</v>
      </c>
      <c r="M129" s="126" t="e">
        <f t="shared" ref="M129:M148" si="37">F129/D129</f>
        <v>#DIV/0!</v>
      </c>
      <c r="N129" s="126" t="e">
        <f t="shared" ref="N129:N148" si="38">G129/D129</f>
        <v>#DIV/0!</v>
      </c>
      <c r="O129" s="126" t="e">
        <f t="shared" ref="O129:O148" si="39">H129/D129</f>
        <v>#DIV/0!</v>
      </c>
      <c r="P129" s="104" t="e">
        <f t="shared" si="20"/>
        <v>#DIV/0!</v>
      </c>
      <c r="Q129" s="104">
        <f t="shared" si="21"/>
        <v>0</v>
      </c>
      <c r="R129" s="109">
        <v>0</v>
      </c>
    </row>
    <row r="130" spans="1:18">
      <c r="A130" s="109" t="s">
        <v>96</v>
      </c>
      <c r="B130" s="106" t="s">
        <v>220</v>
      </c>
      <c r="C130" s="125">
        <v>152008.74551836395</v>
      </c>
      <c r="D130" s="125">
        <v>0</v>
      </c>
      <c r="E130" s="125">
        <v>0</v>
      </c>
      <c r="F130" s="125">
        <v>0</v>
      </c>
      <c r="G130" s="125">
        <v>0</v>
      </c>
      <c r="H130" s="125">
        <v>0</v>
      </c>
      <c r="I130" s="125">
        <v>0</v>
      </c>
      <c r="J130" s="104">
        <f t="shared" si="34"/>
        <v>0</v>
      </c>
      <c r="K130" s="104">
        <f t="shared" si="35"/>
        <v>0</v>
      </c>
      <c r="L130" s="126" t="e">
        <f t="shared" si="36"/>
        <v>#DIV/0!</v>
      </c>
      <c r="M130" s="126" t="e">
        <f t="shared" si="37"/>
        <v>#DIV/0!</v>
      </c>
      <c r="N130" s="126" t="e">
        <f t="shared" si="38"/>
        <v>#DIV/0!</v>
      </c>
      <c r="O130" s="126" t="e">
        <f t="shared" si="39"/>
        <v>#DIV/0!</v>
      </c>
      <c r="P130" s="104" t="e">
        <f t="shared" si="20"/>
        <v>#DIV/0!</v>
      </c>
      <c r="Q130" s="104">
        <f t="shared" si="21"/>
        <v>0</v>
      </c>
      <c r="R130" s="109">
        <v>0</v>
      </c>
    </row>
    <row r="131" spans="1:18">
      <c r="A131" s="109" t="s">
        <v>96</v>
      </c>
      <c r="B131" s="106" t="s">
        <v>223</v>
      </c>
      <c r="C131" s="125">
        <v>129442.44336055523</v>
      </c>
      <c r="D131" s="125">
        <v>0</v>
      </c>
      <c r="E131" s="125">
        <v>0</v>
      </c>
      <c r="F131" s="125">
        <v>0</v>
      </c>
      <c r="G131" s="125">
        <v>0</v>
      </c>
      <c r="H131" s="125">
        <v>0</v>
      </c>
      <c r="I131" s="125">
        <v>0</v>
      </c>
      <c r="J131" s="104">
        <f t="shared" si="34"/>
        <v>0</v>
      </c>
      <c r="K131" s="104">
        <f t="shared" si="35"/>
        <v>0</v>
      </c>
      <c r="L131" s="126" t="e">
        <f t="shared" si="36"/>
        <v>#DIV/0!</v>
      </c>
      <c r="M131" s="126" t="e">
        <f t="shared" si="37"/>
        <v>#DIV/0!</v>
      </c>
      <c r="N131" s="126" t="e">
        <f t="shared" si="38"/>
        <v>#DIV/0!</v>
      </c>
      <c r="O131" s="126" t="e">
        <f t="shared" si="39"/>
        <v>#DIV/0!</v>
      </c>
      <c r="P131" s="104" t="e">
        <f t="shared" si="20"/>
        <v>#DIV/0!</v>
      </c>
      <c r="Q131" s="104">
        <f t="shared" si="21"/>
        <v>0</v>
      </c>
      <c r="R131" s="109">
        <v>0</v>
      </c>
    </row>
    <row r="132" spans="1:18">
      <c r="A132" s="109" t="s">
        <v>96</v>
      </c>
      <c r="B132" s="106" t="s">
        <v>225</v>
      </c>
      <c r="C132" s="125">
        <v>198028.03392965306</v>
      </c>
      <c r="D132" s="125">
        <v>8</v>
      </c>
      <c r="E132" s="125">
        <v>6</v>
      </c>
      <c r="F132" s="125">
        <v>0</v>
      </c>
      <c r="G132" s="125">
        <v>2</v>
      </c>
      <c r="H132" s="125">
        <v>0</v>
      </c>
      <c r="I132" s="125">
        <v>9</v>
      </c>
      <c r="J132" s="104">
        <f t="shared" si="34"/>
        <v>4.0398320587487619</v>
      </c>
      <c r="K132" s="104">
        <f t="shared" si="35"/>
        <v>0.45448110660923569</v>
      </c>
      <c r="L132" s="126">
        <f t="shared" si="36"/>
        <v>0.75</v>
      </c>
      <c r="M132" s="126">
        <f t="shared" si="37"/>
        <v>0</v>
      </c>
      <c r="N132" s="126">
        <f t="shared" si="38"/>
        <v>0.25</v>
      </c>
      <c r="O132" s="126">
        <f t="shared" si="39"/>
        <v>0</v>
      </c>
      <c r="P132" s="104">
        <f t="shared" ref="P132:P187" si="40">I132/D132</f>
        <v>1.125</v>
      </c>
      <c r="Q132" s="104">
        <f t="shared" ref="Q132:Q187" si="41">H132/C132*100000</f>
        <v>0</v>
      </c>
      <c r="R132" s="109">
        <v>7</v>
      </c>
    </row>
    <row r="133" spans="1:18">
      <c r="A133" s="109" t="s">
        <v>96</v>
      </c>
      <c r="B133" s="106" t="s">
        <v>221</v>
      </c>
      <c r="C133" s="125">
        <v>163906.0500834478</v>
      </c>
      <c r="D133" s="125">
        <v>2</v>
      </c>
      <c r="E133" s="125">
        <v>2</v>
      </c>
      <c r="F133" s="125">
        <v>0</v>
      </c>
      <c r="G133" s="125">
        <v>0</v>
      </c>
      <c r="H133" s="125">
        <v>0</v>
      </c>
      <c r="I133" s="125">
        <v>8</v>
      </c>
      <c r="J133" s="104">
        <f t="shared" si="34"/>
        <v>1.2202112118385873</v>
      </c>
      <c r="K133" s="104">
        <f t="shared" si="35"/>
        <v>0.48808448473543492</v>
      </c>
      <c r="L133" s="126">
        <f t="shared" si="36"/>
        <v>1</v>
      </c>
      <c r="M133" s="126">
        <f t="shared" si="37"/>
        <v>0</v>
      </c>
      <c r="N133" s="126">
        <f t="shared" si="38"/>
        <v>0</v>
      </c>
      <c r="O133" s="126">
        <f t="shared" si="39"/>
        <v>0</v>
      </c>
      <c r="P133" s="104">
        <f t="shared" si="40"/>
        <v>4</v>
      </c>
      <c r="Q133" s="104">
        <f t="shared" si="41"/>
        <v>0</v>
      </c>
      <c r="R133" s="109">
        <v>5</v>
      </c>
    </row>
    <row r="134" spans="1:18">
      <c r="A134" s="109" t="s">
        <v>96</v>
      </c>
      <c r="B134" s="106" t="s">
        <v>230</v>
      </c>
      <c r="C134" s="125">
        <v>182775.91594631356</v>
      </c>
      <c r="D134" s="125">
        <v>0</v>
      </c>
      <c r="E134" s="125">
        <v>0</v>
      </c>
      <c r="F134" s="125">
        <v>0</v>
      </c>
      <c r="G134" s="125">
        <v>0</v>
      </c>
      <c r="H134" s="125">
        <v>0</v>
      </c>
      <c r="I134" s="125">
        <v>4</v>
      </c>
      <c r="J134" s="104">
        <f t="shared" si="34"/>
        <v>0</v>
      </c>
      <c r="K134" s="104">
        <f t="shared" si="35"/>
        <v>0.21884721404842597</v>
      </c>
      <c r="L134" s="126" t="e">
        <f t="shared" si="36"/>
        <v>#DIV/0!</v>
      </c>
      <c r="M134" s="126" t="e">
        <f t="shared" si="37"/>
        <v>#DIV/0!</v>
      </c>
      <c r="N134" s="126" t="e">
        <f t="shared" si="38"/>
        <v>#DIV/0!</v>
      </c>
      <c r="O134" s="126" t="e">
        <f t="shared" si="39"/>
        <v>#DIV/0!</v>
      </c>
      <c r="P134" s="104" t="e">
        <f t="shared" si="40"/>
        <v>#DIV/0!</v>
      </c>
      <c r="Q134" s="104">
        <f t="shared" si="41"/>
        <v>0</v>
      </c>
      <c r="R134" s="109">
        <v>0</v>
      </c>
    </row>
    <row r="135" spans="1:18">
      <c r="A135" s="109" t="s">
        <v>96</v>
      </c>
      <c r="B135" s="106" t="s">
        <v>222</v>
      </c>
      <c r="C135" s="125">
        <v>235903.07134530845</v>
      </c>
      <c r="D135" s="125">
        <v>0</v>
      </c>
      <c r="E135" s="125">
        <v>0</v>
      </c>
      <c r="F135" s="125">
        <v>0</v>
      </c>
      <c r="G135" s="125">
        <v>0</v>
      </c>
      <c r="H135" s="125">
        <v>0</v>
      </c>
      <c r="I135" s="125">
        <v>1</v>
      </c>
      <c r="J135" s="104">
        <f t="shared" si="34"/>
        <v>0</v>
      </c>
      <c r="K135" s="104">
        <f t="shared" si="35"/>
        <v>4.2390291669252046E-2</v>
      </c>
      <c r="L135" s="126" t="e">
        <f t="shared" si="36"/>
        <v>#DIV/0!</v>
      </c>
      <c r="M135" s="126" t="e">
        <f t="shared" si="37"/>
        <v>#DIV/0!</v>
      </c>
      <c r="N135" s="126" t="e">
        <f t="shared" si="38"/>
        <v>#DIV/0!</v>
      </c>
      <c r="O135" s="126" t="e">
        <f t="shared" si="39"/>
        <v>#DIV/0!</v>
      </c>
      <c r="P135" s="104" t="e">
        <f t="shared" si="40"/>
        <v>#DIV/0!</v>
      </c>
      <c r="Q135" s="104">
        <f t="shared" si="41"/>
        <v>0</v>
      </c>
      <c r="R135" s="109">
        <v>0</v>
      </c>
    </row>
    <row r="136" spans="1:18">
      <c r="A136" s="109" t="s">
        <v>96</v>
      </c>
      <c r="B136" s="106" t="s">
        <v>235</v>
      </c>
      <c r="C136" s="125">
        <v>0</v>
      </c>
      <c r="D136" s="125">
        <v>0</v>
      </c>
      <c r="E136" s="125">
        <v>0</v>
      </c>
      <c r="F136" s="125">
        <v>0</v>
      </c>
      <c r="G136" s="125">
        <v>0</v>
      </c>
      <c r="H136" s="125">
        <v>0</v>
      </c>
      <c r="I136" s="125">
        <v>0</v>
      </c>
      <c r="J136" s="104" t="e">
        <f t="shared" si="34"/>
        <v>#DIV/0!</v>
      </c>
      <c r="K136" s="104" t="e">
        <f t="shared" si="35"/>
        <v>#DIV/0!</v>
      </c>
      <c r="L136" s="126" t="e">
        <f t="shared" si="36"/>
        <v>#DIV/0!</v>
      </c>
      <c r="M136" s="126" t="e">
        <f t="shared" si="37"/>
        <v>#DIV/0!</v>
      </c>
      <c r="N136" s="126" t="e">
        <f t="shared" si="38"/>
        <v>#DIV/0!</v>
      </c>
      <c r="O136" s="126" t="e">
        <f t="shared" si="39"/>
        <v>#DIV/0!</v>
      </c>
      <c r="P136" s="104" t="e">
        <f t="shared" si="40"/>
        <v>#DIV/0!</v>
      </c>
      <c r="Q136" s="104" t="e">
        <f t="shared" si="41"/>
        <v>#DIV/0!</v>
      </c>
      <c r="R136" s="109">
        <v>0</v>
      </c>
    </row>
    <row r="137" spans="1:18">
      <c r="A137" s="109" t="s">
        <v>96</v>
      </c>
      <c r="B137" s="106" t="s">
        <v>224</v>
      </c>
      <c r="C137" s="125">
        <v>95669.759309614616</v>
      </c>
      <c r="D137" s="125">
        <v>0</v>
      </c>
      <c r="E137" s="125">
        <v>0</v>
      </c>
      <c r="F137" s="125">
        <v>0</v>
      </c>
      <c r="G137" s="125">
        <v>0</v>
      </c>
      <c r="H137" s="125">
        <v>0</v>
      </c>
      <c r="I137" s="125">
        <v>0</v>
      </c>
      <c r="J137" s="104">
        <f t="shared" si="34"/>
        <v>0</v>
      </c>
      <c r="K137" s="104">
        <f t="shared" si="35"/>
        <v>0</v>
      </c>
      <c r="L137" s="126" t="e">
        <f t="shared" si="36"/>
        <v>#DIV/0!</v>
      </c>
      <c r="M137" s="126" t="e">
        <f t="shared" si="37"/>
        <v>#DIV/0!</v>
      </c>
      <c r="N137" s="126" t="e">
        <f t="shared" si="38"/>
        <v>#DIV/0!</v>
      </c>
      <c r="O137" s="126" t="e">
        <f t="shared" si="39"/>
        <v>#DIV/0!</v>
      </c>
      <c r="P137" s="104" t="e">
        <f t="shared" si="40"/>
        <v>#DIV/0!</v>
      </c>
      <c r="Q137" s="104">
        <f t="shared" si="41"/>
        <v>0</v>
      </c>
      <c r="R137" s="109">
        <v>0</v>
      </c>
    </row>
    <row r="138" spans="1:18">
      <c r="A138" s="109" t="s">
        <v>96</v>
      </c>
      <c r="B138" s="106" t="s">
        <v>233</v>
      </c>
      <c r="C138" s="125">
        <v>0</v>
      </c>
      <c r="D138" s="125">
        <v>0</v>
      </c>
      <c r="E138" s="125">
        <v>0</v>
      </c>
      <c r="F138" s="125">
        <v>0</v>
      </c>
      <c r="G138" s="125">
        <v>0</v>
      </c>
      <c r="H138" s="125">
        <v>0</v>
      </c>
      <c r="I138" s="125">
        <v>0</v>
      </c>
      <c r="J138" s="104" t="e">
        <f t="shared" si="34"/>
        <v>#DIV/0!</v>
      </c>
      <c r="K138" s="104" t="e">
        <f t="shared" si="35"/>
        <v>#DIV/0!</v>
      </c>
      <c r="L138" s="126" t="e">
        <f t="shared" si="36"/>
        <v>#DIV/0!</v>
      </c>
      <c r="M138" s="126" t="e">
        <f t="shared" si="37"/>
        <v>#DIV/0!</v>
      </c>
      <c r="N138" s="126" t="e">
        <f t="shared" si="38"/>
        <v>#DIV/0!</v>
      </c>
      <c r="O138" s="126" t="e">
        <f t="shared" si="39"/>
        <v>#DIV/0!</v>
      </c>
      <c r="P138" s="104" t="e">
        <f t="shared" si="40"/>
        <v>#DIV/0!</v>
      </c>
      <c r="Q138" s="104" t="e">
        <f t="shared" si="41"/>
        <v>#DIV/0!</v>
      </c>
      <c r="R138" s="109">
        <v>0</v>
      </c>
    </row>
    <row r="139" spans="1:18">
      <c r="A139" s="109" t="s">
        <v>96</v>
      </c>
      <c r="B139" s="106" t="s">
        <v>231</v>
      </c>
      <c r="C139" s="125">
        <v>182718.33905698423</v>
      </c>
      <c r="D139" s="125">
        <v>11</v>
      </c>
      <c r="E139" s="125">
        <v>3</v>
      </c>
      <c r="F139" s="125">
        <v>3</v>
      </c>
      <c r="G139" s="125">
        <v>4</v>
      </c>
      <c r="H139" s="125">
        <v>0</v>
      </c>
      <c r="I139" s="125">
        <v>13</v>
      </c>
      <c r="J139" s="104">
        <f t="shared" si="34"/>
        <v>6.0201948292499736</v>
      </c>
      <c r="K139" s="104">
        <f t="shared" si="35"/>
        <v>0.71147757072954243</v>
      </c>
      <c r="L139" s="126">
        <f t="shared" si="36"/>
        <v>0.27272727272727271</v>
      </c>
      <c r="M139" s="126">
        <f t="shared" si="37"/>
        <v>0.27272727272727271</v>
      </c>
      <c r="N139" s="126">
        <f t="shared" si="38"/>
        <v>0.36363636363636365</v>
      </c>
      <c r="O139" s="126">
        <f t="shared" si="39"/>
        <v>0</v>
      </c>
      <c r="P139" s="104">
        <f t="shared" si="40"/>
        <v>1.1818181818181819</v>
      </c>
      <c r="Q139" s="104">
        <f t="shared" si="41"/>
        <v>0</v>
      </c>
      <c r="R139" s="109">
        <v>10</v>
      </c>
    </row>
    <row r="140" spans="1:18">
      <c r="A140" s="109" t="s">
        <v>97</v>
      </c>
      <c r="B140" s="106" t="s">
        <v>256</v>
      </c>
      <c r="C140" s="125">
        <v>53964.915020526394</v>
      </c>
      <c r="D140" s="125">
        <v>2</v>
      </c>
      <c r="E140" s="125">
        <v>2</v>
      </c>
      <c r="F140" s="125">
        <v>0</v>
      </c>
      <c r="G140" s="125">
        <v>0</v>
      </c>
      <c r="H140" s="125">
        <v>0</v>
      </c>
      <c r="I140" s="125">
        <v>2</v>
      </c>
      <c r="J140" s="104">
        <f t="shared" si="34"/>
        <v>3.7061116453889884</v>
      </c>
      <c r="K140" s="104">
        <f t="shared" si="35"/>
        <v>0.37061116453889881</v>
      </c>
      <c r="L140" s="126">
        <f t="shared" si="36"/>
        <v>1</v>
      </c>
      <c r="M140" s="126">
        <f t="shared" si="37"/>
        <v>0</v>
      </c>
      <c r="N140" s="126">
        <f t="shared" si="38"/>
        <v>0</v>
      </c>
      <c r="O140" s="126">
        <f t="shared" si="39"/>
        <v>0</v>
      </c>
      <c r="P140" s="104">
        <f t="shared" si="40"/>
        <v>1</v>
      </c>
      <c r="Q140" s="104">
        <f t="shared" si="41"/>
        <v>0</v>
      </c>
      <c r="R140" s="109">
        <v>6</v>
      </c>
    </row>
    <row r="141" spans="1:18">
      <c r="A141" s="109" t="s">
        <v>97</v>
      </c>
      <c r="B141" s="106" t="s">
        <v>262</v>
      </c>
      <c r="C141" s="125">
        <v>30437.680258029708</v>
      </c>
      <c r="D141" s="125">
        <v>0</v>
      </c>
      <c r="E141" s="125">
        <v>0</v>
      </c>
      <c r="F141" s="125">
        <v>0</v>
      </c>
      <c r="G141" s="125">
        <v>0</v>
      </c>
      <c r="H141" s="125">
        <v>0</v>
      </c>
      <c r="I141" s="125">
        <v>1</v>
      </c>
      <c r="J141" s="104">
        <f t="shared" si="34"/>
        <v>0</v>
      </c>
      <c r="K141" s="104">
        <f t="shared" si="35"/>
        <v>0.32854014876386378</v>
      </c>
      <c r="L141" s="126" t="e">
        <f t="shared" si="36"/>
        <v>#DIV/0!</v>
      </c>
      <c r="M141" s="126" t="e">
        <f t="shared" si="37"/>
        <v>#DIV/0!</v>
      </c>
      <c r="N141" s="126" t="e">
        <f t="shared" si="38"/>
        <v>#DIV/0!</v>
      </c>
      <c r="O141" s="126" t="e">
        <f t="shared" si="39"/>
        <v>#DIV/0!</v>
      </c>
      <c r="P141" s="104" t="e">
        <f t="shared" si="40"/>
        <v>#DIV/0!</v>
      </c>
      <c r="Q141" s="104">
        <f t="shared" si="41"/>
        <v>0</v>
      </c>
      <c r="R141" s="109">
        <v>0</v>
      </c>
    </row>
    <row r="142" spans="1:18">
      <c r="A142" s="109" t="s">
        <v>97</v>
      </c>
      <c r="B142" s="106" t="s">
        <v>264</v>
      </c>
      <c r="C142" s="125">
        <v>147691.40056243248</v>
      </c>
      <c r="D142" s="125">
        <v>0</v>
      </c>
      <c r="E142" s="125">
        <v>0</v>
      </c>
      <c r="F142" s="125">
        <v>0</v>
      </c>
      <c r="G142" s="125">
        <v>0</v>
      </c>
      <c r="H142" s="125">
        <v>0</v>
      </c>
      <c r="I142" s="125">
        <v>0</v>
      </c>
      <c r="J142" s="104">
        <f t="shared" si="34"/>
        <v>0</v>
      </c>
      <c r="K142" s="104">
        <f t="shared" si="35"/>
        <v>0</v>
      </c>
      <c r="L142" s="126" t="e">
        <f t="shared" si="36"/>
        <v>#DIV/0!</v>
      </c>
      <c r="M142" s="126" t="e">
        <f t="shared" si="37"/>
        <v>#DIV/0!</v>
      </c>
      <c r="N142" s="126" t="e">
        <f t="shared" si="38"/>
        <v>#DIV/0!</v>
      </c>
      <c r="O142" s="126" t="e">
        <f t="shared" si="39"/>
        <v>#DIV/0!</v>
      </c>
      <c r="P142" s="104" t="e">
        <f t="shared" si="40"/>
        <v>#DIV/0!</v>
      </c>
      <c r="Q142" s="104">
        <f t="shared" si="41"/>
        <v>0</v>
      </c>
      <c r="R142" s="109">
        <v>0</v>
      </c>
    </row>
    <row r="143" spans="1:18">
      <c r="A143" s="109" t="s">
        <v>97</v>
      </c>
      <c r="B143" s="106" t="s">
        <v>258</v>
      </c>
      <c r="C143" s="125">
        <v>75187.459567266953</v>
      </c>
      <c r="D143" s="125">
        <v>0</v>
      </c>
      <c r="E143" s="125">
        <v>0</v>
      </c>
      <c r="F143" s="125">
        <v>0</v>
      </c>
      <c r="G143" s="125">
        <v>0</v>
      </c>
      <c r="H143" s="125">
        <v>0</v>
      </c>
      <c r="I143" s="125">
        <v>0</v>
      </c>
      <c r="J143" s="104">
        <f t="shared" si="34"/>
        <v>0</v>
      </c>
      <c r="K143" s="104">
        <f t="shared" si="35"/>
        <v>0</v>
      </c>
      <c r="L143" s="126" t="e">
        <f t="shared" si="36"/>
        <v>#DIV/0!</v>
      </c>
      <c r="M143" s="126" t="e">
        <f t="shared" si="37"/>
        <v>#DIV/0!</v>
      </c>
      <c r="N143" s="126" t="e">
        <f t="shared" si="38"/>
        <v>#DIV/0!</v>
      </c>
      <c r="O143" s="126" t="e">
        <f t="shared" si="39"/>
        <v>#DIV/0!</v>
      </c>
      <c r="P143" s="104" t="e">
        <f t="shared" si="40"/>
        <v>#DIV/0!</v>
      </c>
      <c r="Q143" s="104">
        <f t="shared" si="41"/>
        <v>0</v>
      </c>
      <c r="R143" s="109">
        <v>0</v>
      </c>
    </row>
    <row r="144" spans="1:18">
      <c r="A144" s="109" t="s">
        <v>97</v>
      </c>
      <c r="B144" s="106" t="s">
        <v>257</v>
      </c>
      <c r="C144" s="125">
        <v>42204.922791013414</v>
      </c>
      <c r="D144" s="125">
        <v>3</v>
      </c>
      <c r="E144" s="125">
        <v>2</v>
      </c>
      <c r="F144" s="125">
        <v>1</v>
      </c>
      <c r="G144" s="125">
        <v>2</v>
      </c>
      <c r="H144" s="125">
        <v>0</v>
      </c>
      <c r="I144" s="125">
        <v>3</v>
      </c>
      <c r="J144" s="104">
        <f t="shared" si="34"/>
        <v>7.1081755435382119</v>
      </c>
      <c r="K144" s="104">
        <f t="shared" si="35"/>
        <v>0.7108175543538211</v>
      </c>
      <c r="L144" s="126">
        <f t="shared" si="36"/>
        <v>0.66666666666666663</v>
      </c>
      <c r="M144" s="126">
        <f t="shared" si="37"/>
        <v>0.33333333333333331</v>
      </c>
      <c r="N144" s="126">
        <f t="shared" si="38"/>
        <v>0.66666666666666663</v>
      </c>
      <c r="O144" s="126">
        <f t="shared" si="39"/>
        <v>0</v>
      </c>
      <c r="P144" s="104">
        <f t="shared" si="40"/>
        <v>1</v>
      </c>
      <c r="Q144" s="104">
        <f t="shared" si="41"/>
        <v>0</v>
      </c>
      <c r="R144" s="109">
        <v>7</v>
      </c>
    </row>
    <row r="145" spans="1:18">
      <c r="A145" s="109" t="s">
        <v>97</v>
      </c>
      <c r="B145" s="106" t="s">
        <v>263</v>
      </c>
      <c r="C145" s="125">
        <v>31037.642870232048</v>
      </c>
      <c r="D145" s="125">
        <v>0</v>
      </c>
      <c r="E145" s="125">
        <v>0</v>
      </c>
      <c r="F145" s="125">
        <v>0</v>
      </c>
      <c r="G145" s="125">
        <v>0</v>
      </c>
      <c r="H145" s="125">
        <v>0</v>
      </c>
      <c r="I145" s="125">
        <v>0</v>
      </c>
      <c r="J145" s="104">
        <f t="shared" si="34"/>
        <v>0</v>
      </c>
      <c r="K145" s="104">
        <f t="shared" si="35"/>
        <v>0</v>
      </c>
      <c r="L145" s="126" t="e">
        <f t="shared" si="36"/>
        <v>#DIV/0!</v>
      </c>
      <c r="M145" s="126" t="e">
        <f t="shared" si="37"/>
        <v>#DIV/0!</v>
      </c>
      <c r="N145" s="126" t="e">
        <f t="shared" si="38"/>
        <v>#DIV/0!</v>
      </c>
      <c r="O145" s="126" t="e">
        <f t="shared" si="39"/>
        <v>#DIV/0!</v>
      </c>
      <c r="P145" s="104" t="e">
        <f t="shared" si="40"/>
        <v>#DIV/0!</v>
      </c>
      <c r="Q145" s="104">
        <f t="shared" si="41"/>
        <v>0</v>
      </c>
      <c r="R145" s="109">
        <v>0</v>
      </c>
    </row>
    <row r="146" spans="1:18">
      <c r="A146" s="109" t="s">
        <v>97</v>
      </c>
      <c r="B146" s="106" t="s">
        <v>265</v>
      </c>
      <c r="C146" s="125">
        <v>53964.915020526394</v>
      </c>
      <c r="D146" s="125">
        <v>2</v>
      </c>
      <c r="E146" s="125">
        <v>2</v>
      </c>
      <c r="F146" s="125">
        <v>0</v>
      </c>
      <c r="G146" s="125">
        <v>0</v>
      </c>
      <c r="H146" s="125">
        <v>0</v>
      </c>
      <c r="I146" s="125">
        <v>2</v>
      </c>
      <c r="J146" s="104">
        <f t="shared" si="34"/>
        <v>3.7061116453889884</v>
      </c>
      <c r="K146" s="104">
        <f t="shared" si="35"/>
        <v>0.37061116453889881</v>
      </c>
      <c r="L146" s="126">
        <f t="shared" si="36"/>
        <v>1</v>
      </c>
      <c r="M146" s="126">
        <f t="shared" si="37"/>
        <v>0</v>
      </c>
      <c r="N146" s="126">
        <f t="shared" si="38"/>
        <v>0</v>
      </c>
      <c r="O146" s="126">
        <f t="shared" si="39"/>
        <v>0</v>
      </c>
      <c r="P146" s="104">
        <f t="shared" si="40"/>
        <v>1</v>
      </c>
      <c r="Q146" s="104">
        <f t="shared" si="41"/>
        <v>0</v>
      </c>
      <c r="R146" s="109">
        <v>6</v>
      </c>
    </row>
    <row r="147" spans="1:18">
      <c r="A147" s="109" t="s">
        <v>97</v>
      </c>
      <c r="B147" s="106" t="s">
        <v>261</v>
      </c>
      <c r="C147" s="125">
        <v>91384.63752086251</v>
      </c>
      <c r="D147" s="125">
        <v>7</v>
      </c>
      <c r="E147" s="125">
        <v>7</v>
      </c>
      <c r="F147" s="125">
        <v>0</v>
      </c>
      <c r="G147" s="125">
        <v>2</v>
      </c>
      <c r="H147" s="125">
        <v>0</v>
      </c>
      <c r="I147" s="125">
        <v>6</v>
      </c>
      <c r="J147" s="104">
        <f t="shared" si="34"/>
        <v>7.6599308044549019</v>
      </c>
      <c r="K147" s="104">
        <f t="shared" si="35"/>
        <v>0.65656549752470594</v>
      </c>
      <c r="L147" s="126">
        <f t="shared" si="36"/>
        <v>1</v>
      </c>
      <c r="M147" s="126">
        <f t="shared" si="37"/>
        <v>0</v>
      </c>
      <c r="N147" s="126">
        <f t="shared" si="38"/>
        <v>0.2857142857142857</v>
      </c>
      <c r="O147" s="126">
        <f t="shared" si="39"/>
        <v>0</v>
      </c>
      <c r="P147" s="104">
        <f t="shared" si="40"/>
        <v>0.8571428571428571</v>
      </c>
      <c r="Q147" s="104">
        <f t="shared" si="41"/>
        <v>0</v>
      </c>
      <c r="R147" s="109">
        <v>5</v>
      </c>
    </row>
    <row r="148" spans="1:18">
      <c r="A148" s="109" t="s">
        <v>97</v>
      </c>
      <c r="B148" s="106" t="s">
        <v>260</v>
      </c>
      <c r="C148" s="125">
        <v>61507.043205946182</v>
      </c>
      <c r="D148" s="125">
        <v>0</v>
      </c>
      <c r="E148" s="125">
        <v>0</v>
      </c>
      <c r="F148" s="125">
        <v>0</v>
      </c>
      <c r="G148" s="125">
        <v>0</v>
      </c>
      <c r="H148" s="125">
        <v>0</v>
      </c>
      <c r="I148" s="125">
        <v>0</v>
      </c>
      <c r="J148" s="104">
        <f t="shared" si="34"/>
        <v>0</v>
      </c>
      <c r="K148" s="104">
        <f t="shared" si="35"/>
        <v>0</v>
      </c>
      <c r="L148" s="126" t="e">
        <f t="shared" si="36"/>
        <v>#DIV/0!</v>
      </c>
      <c r="M148" s="126" t="e">
        <f t="shared" si="37"/>
        <v>#DIV/0!</v>
      </c>
      <c r="N148" s="126" t="e">
        <f t="shared" si="38"/>
        <v>#DIV/0!</v>
      </c>
      <c r="O148" s="126" t="e">
        <f t="shared" si="39"/>
        <v>#DIV/0!</v>
      </c>
      <c r="P148" s="104" t="e">
        <f t="shared" si="40"/>
        <v>#DIV/0!</v>
      </c>
      <c r="Q148" s="104">
        <f t="shared" si="41"/>
        <v>0</v>
      </c>
      <c r="R148" s="109">
        <v>0</v>
      </c>
    </row>
    <row r="149" spans="1:18">
      <c r="A149" s="109" t="s">
        <v>89</v>
      </c>
      <c r="B149" s="109" t="s">
        <v>295</v>
      </c>
      <c r="C149" s="125">
        <v>68498.148327591</v>
      </c>
      <c r="D149" s="125">
        <v>11</v>
      </c>
      <c r="E149" s="125">
        <v>7</v>
      </c>
      <c r="F149" s="125">
        <v>2</v>
      </c>
      <c r="G149" s="125">
        <v>5</v>
      </c>
      <c r="H149" s="125">
        <v>1</v>
      </c>
      <c r="I149" s="125">
        <v>28</v>
      </c>
      <c r="J149" s="104">
        <f t="shared" ref="J149:J186" si="42">D149/C149*100000</f>
        <v>16.058828258236591</v>
      </c>
      <c r="K149" s="104">
        <f t="shared" ref="K149:K186" si="43">I149/C149*10000</f>
        <v>4.0877017384602237</v>
      </c>
      <c r="L149" s="126">
        <f t="shared" ref="L149:L186" si="44">E149/D149</f>
        <v>0.63636363636363635</v>
      </c>
      <c r="M149" s="126">
        <f t="shared" ref="M149:M186" si="45">F149/D149</f>
        <v>0.18181818181818182</v>
      </c>
      <c r="N149" s="126">
        <f t="shared" ref="N149:N186" si="46">G149/D149</f>
        <v>0.45454545454545453</v>
      </c>
      <c r="O149" s="126">
        <f t="shared" ref="O149:O186" si="47">H149/D149</f>
        <v>9.0909090909090912E-2</v>
      </c>
      <c r="P149" s="104">
        <f t="shared" ref="P149:P186" si="48">I149/D149</f>
        <v>2.5454545454545454</v>
      </c>
      <c r="Q149" s="104">
        <f t="shared" si="41"/>
        <v>1.4598934780215085</v>
      </c>
      <c r="R149" s="109">
        <v>10</v>
      </c>
    </row>
    <row r="150" spans="1:18">
      <c r="A150" s="109" t="s">
        <v>89</v>
      </c>
      <c r="B150" s="109" t="s">
        <v>296</v>
      </c>
      <c r="C150" s="125">
        <v>0</v>
      </c>
      <c r="D150" s="125">
        <v>0</v>
      </c>
      <c r="E150" s="125">
        <v>0</v>
      </c>
      <c r="F150" s="125">
        <v>0</v>
      </c>
      <c r="G150" s="125">
        <v>0</v>
      </c>
      <c r="H150" s="125">
        <v>0</v>
      </c>
      <c r="I150" s="125">
        <v>0</v>
      </c>
      <c r="J150" s="104" t="e">
        <f t="shared" si="42"/>
        <v>#DIV/0!</v>
      </c>
      <c r="K150" s="104" t="e">
        <f t="shared" si="43"/>
        <v>#DIV/0!</v>
      </c>
      <c r="L150" s="126" t="e">
        <f t="shared" si="44"/>
        <v>#DIV/0!</v>
      </c>
      <c r="M150" s="126" t="e">
        <f t="shared" si="45"/>
        <v>#DIV/0!</v>
      </c>
      <c r="N150" s="126" t="e">
        <f t="shared" si="46"/>
        <v>#DIV/0!</v>
      </c>
      <c r="O150" s="126" t="e">
        <f t="shared" si="47"/>
        <v>#DIV/0!</v>
      </c>
      <c r="P150" s="104" t="e">
        <f t="shared" si="48"/>
        <v>#DIV/0!</v>
      </c>
      <c r="Q150" s="104" t="e">
        <f t="shared" si="41"/>
        <v>#DIV/0!</v>
      </c>
      <c r="R150" s="109">
        <v>0</v>
      </c>
    </row>
    <row r="151" spans="1:18">
      <c r="A151" s="109" t="s">
        <v>89</v>
      </c>
      <c r="B151" s="109" t="s">
        <v>290</v>
      </c>
      <c r="C151" s="125">
        <v>31563.289871859484</v>
      </c>
      <c r="D151" s="125">
        <v>0</v>
      </c>
      <c r="E151" s="125">
        <v>0</v>
      </c>
      <c r="F151" s="125">
        <v>0</v>
      </c>
      <c r="G151" s="125">
        <v>0</v>
      </c>
      <c r="H151" s="125">
        <v>0</v>
      </c>
      <c r="I151" s="125">
        <v>0</v>
      </c>
      <c r="J151" s="104">
        <f t="shared" si="42"/>
        <v>0</v>
      </c>
      <c r="K151" s="104">
        <f t="shared" si="43"/>
        <v>0</v>
      </c>
      <c r="L151" s="126" t="e">
        <f t="shared" si="44"/>
        <v>#DIV/0!</v>
      </c>
      <c r="M151" s="126" t="e">
        <f t="shared" si="45"/>
        <v>#DIV/0!</v>
      </c>
      <c r="N151" s="126" t="e">
        <f t="shared" si="46"/>
        <v>#DIV/0!</v>
      </c>
      <c r="O151" s="126" t="e">
        <f t="shared" si="47"/>
        <v>#DIV/0!</v>
      </c>
      <c r="P151" s="104" t="e">
        <f t="shared" si="48"/>
        <v>#DIV/0!</v>
      </c>
      <c r="Q151" s="104">
        <f t="shared" si="41"/>
        <v>0</v>
      </c>
      <c r="R151" s="109">
        <v>0</v>
      </c>
    </row>
    <row r="152" spans="1:18">
      <c r="A152" s="109" t="s">
        <v>89</v>
      </c>
      <c r="B152" s="109" t="s">
        <v>288</v>
      </c>
      <c r="C152" s="125">
        <v>69738.8565090185</v>
      </c>
      <c r="D152" s="125">
        <v>5</v>
      </c>
      <c r="E152" s="125">
        <v>5</v>
      </c>
      <c r="F152" s="125">
        <v>1</v>
      </c>
      <c r="G152" s="125">
        <v>3</v>
      </c>
      <c r="H152" s="125">
        <v>0</v>
      </c>
      <c r="I152" s="125">
        <v>7</v>
      </c>
      <c r="J152" s="104">
        <f t="shared" si="42"/>
        <v>7.1696042210749598</v>
      </c>
      <c r="K152" s="104">
        <f t="shared" si="43"/>
        <v>1.0037445909504943</v>
      </c>
      <c r="L152" s="126">
        <f t="shared" si="44"/>
        <v>1</v>
      </c>
      <c r="M152" s="126">
        <f t="shared" si="45"/>
        <v>0.2</v>
      </c>
      <c r="N152" s="126">
        <f t="shared" si="46"/>
        <v>0.6</v>
      </c>
      <c r="O152" s="126">
        <f t="shared" si="47"/>
        <v>0</v>
      </c>
      <c r="P152" s="104">
        <f t="shared" si="48"/>
        <v>1.4</v>
      </c>
      <c r="Q152" s="104">
        <f t="shared" si="41"/>
        <v>0</v>
      </c>
      <c r="R152" s="109">
        <v>6</v>
      </c>
    </row>
    <row r="153" spans="1:18">
      <c r="A153" s="109" t="s">
        <v>89</v>
      </c>
      <c r="B153" s="109" t="s">
        <v>286</v>
      </c>
      <c r="C153" s="125">
        <v>62764.064570182803</v>
      </c>
      <c r="D153" s="125">
        <v>31</v>
      </c>
      <c r="E153" s="125">
        <v>14</v>
      </c>
      <c r="F153" s="125">
        <v>12</v>
      </c>
      <c r="G153" s="125">
        <v>10</v>
      </c>
      <c r="H153" s="125">
        <v>0</v>
      </c>
      <c r="I153" s="125">
        <v>35</v>
      </c>
      <c r="J153" s="104">
        <f t="shared" si="42"/>
        <v>49.391320036859284</v>
      </c>
      <c r="K153" s="104">
        <f t="shared" si="43"/>
        <v>5.5764393590002417</v>
      </c>
      <c r="L153" s="126">
        <f t="shared" si="44"/>
        <v>0.45161290322580644</v>
      </c>
      <c r="M153" s="126">
        <f t="shared" si="45"/>
        <v>0.38709677419354838</v>
      </c>
      <c r="N153" s="126">
        <f t="shared" si="46"/>
        <v>0.32258064516129031</v>
      </c>
      <c r="O153" s="126">
        <f t="shared" si="47"/>
        <v>0</v>
      </c>
      <c r="P153" s="104">
        <f t="shared" si="48"/>
        <v>1.1290322580645162</v>
      </c>
      <c r="Q153" s="104">
        <f t="shared" si="41"/>
        <v>0</v>
      </c>
      <c r="R153" s="109">
        <v>12</v>
      </c>
    </row>
    <row r="154" spans="1:18">
      <c r="A154" s="109" t="s">
        <v>89</v>
      </c>
      <c r="B154" s="109" t="s">
        <v>287</v>
      </c>
      <c r="C154" s="125">
        <v>37515.789021323202</v>
      </c>
      <c r="D154" s="125">
        <v>0</v>
      </c>
      <c r="E154" s="125">
        <v>0</v>
      </c>
      <c r="F154" s="125">
        <v>0</v>
      </c>
      <c r="G154" s="125">
        <v>0</v>
      </c>
      <c r="H154" s="125">
        <v>0</v>
      </c>
      <c r="I154" s="125">
        <v>0</v>
      </c>
      <c r="J154" s="104">
        <f t="shared" si="42"/>
        <v>0</v>
      </c>
      <c r="K154" s="104">
        <f t="shared" si="43"/>
        <v>0</v>
      </c>
      <c r="L154" s="126" t="e">
        <f t="shared" si="44"/>
        <v>#DIV/0!</v>
      </c>
      <c r="M154" s="126" t="e">
        <f t="shared" si="45"/>
        <v>#DIV/0!</v>
      </c>
      <c r="N154" s="126" t="e">
        <f t="shared" si="46"/>
        <v>#DIV/0!</v>
      </c>
      <c r="O154" s="126" t="e">
        <f t="shared" si="47"/>
        <v>#DIV/0!</v>
      </c>
      <c r="P154" s="104" t="e">
        <f t="shared" si="48"/>
        <v>#DIV/0!</v>
      </c>
      <c r="Q154" s="104">
        <f t="shared" si="41"/>
        <v>0</v>
      </c>
      <c r="R154" s="109">
        <v>0</v>
      </c>
    </row>
    <row r="155" spans="1:18">
      <c r="A155" s="109" t="s">
        <v>89</v>
      </c>
      <c r="B155" s="109" t="s">
        <v>293</v>
      </c>
      <c r="C155" s="125">
        <v>139979.79653338456</v>
      </c>
      <c r="D155" s="125">
        <v>3</v>
      </c>
      <c r="E155" s="125">
        <v>3</v>
      </c>
      <c r="F155" s="125">
        <v>0</v>
      </c>
      <c r="G155" s="125">
        <v>0</v>
      </c>
      <c r="H155" s="125">
        <v>0</v>
      </c>
      <c r="I155" s="125">
        <v>3</v>
      </c>
      <c r="J155" s="104">
        <f t="shared" si="42"/>
        <v>2.1431664242235939</v>
      </c>
      <c r="K155" s="104">
        <f t="shared" si="43"/>
        <v>0.21431664242235937</v>
      </c>
      <c r="L155" s="126">
        <f t="shared" si="44"/>
        <v>1</v>
      </c>
      <c r="M155" s="126">
        <f t="shared" si="45"/>
        <v>0</v>
      </c>
      <c r="N155" s="126">
        <f t="shared" si="46"/>
        <v>0</v>
      </c>
      <c r="O155" s="126">
        <f t="shared" si="47"/>
        <v>0</v>
      </c>
      <c r="P155" s="104">
        <f t="shared" si="48"/>
        <v>1</v>
      </c>
      <c r="Q155" s="104">
        <f t="shared" si="41"/>
        <v>0</v>
      </c>
      <c r="R155" s="109">
        <v>4</v>
      </c>
    </row>
    <row r="156" spans="1:18">
      <c r="A156" s="109" t="s">
        <v>89</v>
      </c>
      <c r="B156" s="109" t="s">
        <v>297</v>
      </c>
      <c r="C156" s="125">
        <v>60588.067241032004</v>
      </c>
      <c r="D156" s="125">
        <v>5</v>
      </c>
      <c r="E156" s="125">
        <v>3</v>
      </c>
      <c r="F156" s="125">
        <v>0</v>
      </c>
      <c r="G156" s="125">
        <v>0</v>
      </c>
      <c r="H156" s="125">
        <v>0</v>
      </c>
      <c r="I156" s="125">
        <v>4</v>
      </c>
      <c r="J156" s="104">
        <f t="shared" si="42"/>
        <v>8.2524500742183342</v>
      </c>
      <c r="K156" s="104">
        <f t="shared" si="43"/>
        <v>0.66019600593746675</v>
      </c>
      <c r="L156" s="126">
        <f t="shared" si="44"/>
        <v>0.6</v>
      </c>
      <c r="M156" s="126">
        <f t="shared" si="45"/>
        <v>0</v>
      </c>
      <c r="N156" s="126">
        <f t="shared" si="46"/>
        <v>0</v>
      </c>
      <c r="O156" s="126">
        <f t="shared" si="47"/>
        <v>0</v>
      </c>
      <c r="P156" s="104">
        <f t="shared" si="48"/>
        <v>0.8</v>
      </c>
      <c r="Q156" s="104">
        <f t="shared" si="41"/>
        <v>0</v>
      </c>
      <c r="R156" s="109">
        <v>8</v>
      </c>
    </row>
    <row r="157" spans="1:18">
      <c r="A157" s="109" t="s">
        <v>89</v>
      </c>
      <c r="B157" s="109" t="s">
        <v>289</v>
      </c>
      <c r="C157" s="125">
        <v>229810.15024771079</v>
      </c>
      <c r="D157" s="125">
        <v>0</v>
      </c>
      <c r="E157" s="125">
        <v>0</v>
      </c>
      <c r="F157" s="125">
        <v>0</v>
      </c>
      <c r="G157" s="125">
        <v>0</v>
      </c>
      <c r="H157" s="125">
        <v>0</v>
      </c>
      <c r="I157" s="125">
        <v>0</v>
      </c>
      <c r="J157" s="104">
        <f t="shared" si="42"/>
        <v>0</v>
      </c>
      <c r="K157" s="104">
        <f t="shared" si="43"/>
        <v>0</v>
      </c>
      <c r="L157" s="126" t="e">
        <f t="shared" si="44"/>
        <v>#DIV/0!</v>
      </c>
      <c r="M157" s="126" t="e">
        <f t="shared" si="45"/>
        <v>#DIV/0!</v>
      </c>
      <c r="N157" s="126" t="e">
        <f t="shared" si="46"/>
        <v>#DIV/0!</v>
      </c>
      <c r="O157" s="126" t="e">
        <f t="shared" si="47"/>
        <v>#DIV/0!</v>
      </c>
      <c r="P157" s="104" t="e">
        <f t="shared" si="48"/>
        <v>#DIV/0!</v>
      </c>
      <c r="Q157" s="104">
        <f t="shared" si="41"/>
        <v>0</v>
      </c>
      <c r="R157" s="109">
        <v>0</v>
      </c>
    </row>
    <row r="158" spans="1:18">
      <c r="A158" s="109" t="s">
        <v>89</v>
      </c>
      <c r="B158" s="109" t="s">
        <v>298</v>
      </c>
      <c r="C158" s="125">
        <v>116254.08471337683</v>
      </c>
      <c r="D158" s="125">
        <v>0</v>
      </c>
      <c r="E158" s="125">
        <v>0</v>
      </c>
      <c r="F158" s="125">
        <v>0</v>
      </c>
      <c r="G158" s="125">
        <v>0</v>
      </c>
      <c r="H158" s="125">
        <v>0</v>
      </c>
      <c r="I158" s="125">
        <v>0</v>
      </c>
      <c r="J158" s="104">
        <f t="shared" si="42"/>
        <v>0</v>
      </c>
      <c r="K158" s="104">
        <f t="shared" si="43"/>
        <v>0</v>
      </c>
      <c r="L158" s="126" t="e">
        <f t="shared" si="44"/>
        <v>#DIV/0!</v>
      </c>
      <c r="M158" s="126" t="e">
        <f t="shared" si="45"/>
        <v>#DIV/0!</v>
      </c>
      <c r="N158" s="126" t="e">
        <f t="shared" si="46"/>
        <v>#DIV/0!</v>
      </c>
      <c r="O158" s="126" t="e">
        <f t="shared" si="47"/>
        <v>#DIV/0!</v>
      </c>
      <c r="P158" s="104" t="e">
        <f t="shared" si="48"/>
        <v>#DIV/0!</v>
      </c>
      <c r="Q158" s="104">
        <f t="shared" si="41"/>
        <v>0</v>
      </c>
      <c r="R158" s="109">
        <v>0</v>
      </c>
    </row>
    <row r="159" spans="1:18">
      <c r="A159" s="109" t="s">
        <v>89</v>
      </c>
      <c r="B159" s="109" t="s">
        <v>292</v>
      </c>
      <c r="C159" s="125">
        <v>53306.043692624429</v>
      </c>
      <c r="D159" s="125">
        <v>12</v>
      </c>
      <c r="E159" s="125">
        <v>11</v>
      </c>
      <c r="F159" s="125">
        <v>2</v>
      </c>
      <c r="G159" s="125">
        <v>2</v>
      </c>
      <c r="H159" s="125">
        <v>0</v>
      </c>
      <c r="I159" s="125">
        <v>12</v>
      </c>
      <c r="J159" s="104">
        <f t="shared" si="42"/>
        <v>22.511518711076945</v>
      </c>
      <c r="K159" s="104">
        <f t="shared" si="43"/>
        <v>2.2511518711076945</v>
      </c>
      <c r="L159" s="126">
        <f t="shared" si="44"/>
        <v>0.91666666666666663</v>
      </c>
      <c r="M159" s="126">
        <f t="shared" si="45"/>
        <v>0.16666666666666666</v>
      </c>
      <c r="N159" s="126">
        <f t="shared" si="46"/>
        <v>0.16666666666666666</v>
      </c>
      <c r="O159" s="126">
        <f t="shared" si="47"/>
        <v>0</v>
      </c>
      <c r="P159" s="104">
        <f t="shared" si="48"/>
        <v>1</v>
      </c>
      <c r="Q159" s="104">
        <f t="shared" si="41"/>
        <v>0</v>
      </c>
      <c r="R159" s="109">
        <v>8</v>
      </c>
    </row>
    <row r="160" spans="1:18">
      <c r="A160" s="109" t="s">
        <v>89</v>
      </c>
      <c r="B160" s="109" t="s">
        <v>284</v>
      </c>
      <c r="C160" s="125">
        <v>77966.138372421599</v>
      </c>
      <c r="D160" s="125">
        <v>0</v>
      </c>
      <c r="E160" s="125">
        <v>0</v>
      </c>
      <c r="F160" s="125">
        <v>0</v>
      </c>
      <c r="G160" s="125">
        <v>0</v>
      </c>
      <c r="H160" s="125">
        <v>0</v>
      </c>
      <c r="I160" s="125">
        <v>0</v>
      </c>
      <c r="J160" s="104">
        <f t="shared" si="42"/>
        <v>0</v>
      </c>
      <c r="K160" s="104">
        <f t="shared" si="43"/>
        <v>0</v>
      </c>
      <c r="L160" s="126" t="e">
        <f t="shared" si="44"/>
        <v>#DIV/0!</v>
      </c>
      <c r="M160" s="126" t="e">
        <f t="shared" si="45"/>
        <v>#DIV/0!</v>
      </c>
      <c r="N160" s="126" t="e">
        <f t="shared" si="46"/>
        <v>#DIV/0!</v>
      </c>
      <c r="O160" s="126" t="e">
        <f t="shared" si="47"/>
        <v>#DIV/0!</v>
      </c>
      <c r="P160" s="104" t="e">
        <f t="shared" si="48"/>
        <v>#DIV/0!</v>
      </c>
      <c r="Q160" s="104">
        <f t="shared" si="41"/>
        <v>0</v>
      </c>
      <c r="R160" s="109">
        <v>0</v>
      </c>
    </row>
    <row r="161" spans="1:18">
      <c r="A161" s="109" t="s">
        <v>89</v>
      </c>
      <c r="B161" s="109" t="s">
        <v>299</v>
      </c>
      <c r="C161" s="125">
        <v>62764.064570182803</v>
      </c>
      <c r="D161" s="125">
        <v>20</v>
      </c>
      <c r="E161" s="125">
        <v>5</v>
      </c>
      <c r="F161" s="125">
        <v>4</v>
      </c>
      <c r="G161" s="125">
        <v>8</v>
      </c>
      <c r="H161" s="125">
        <v>0</v>
      </c>
      <c r="I161" s="125">
        <v>21</v>
      </c>
      <c r="J161" s="104">
        <f t="shared" si="42"/>
        <v>31.865367765715668</v>
      </c>
      <c r="K161" s="104">
        <f t="shared" si="43"/>
        <v>3.3458636154001451</v>
      </c>
      <c r="L161" s="126">
        <f t="shared" si="44"/>
        <v>0.25</v>
      </c>
      <c r="M161" s="126">
        <f t="shared" si="45"/>
        <v>0.2</v>
      </c>
      <c r="N161" s="126">
        <f t="shared" si="46"/>
        <v>0.4</v>
      </c>
      <c r="O161" s="126">
        <f t="shared" si="47"/>
        <v>0</v>
      </c>
      <c r="P161" s="104">
        <f t="shared" si="48"/>
        <v>1.05</v>
      </c>
      <c r="Q161" s="104">
        <f t="shared" si="41"/>
        <v>0</v>
      </c>
      <c r="R161" s="109">
        <v>10</v>
      </c>
    </row>
    <row r="162" spans="1:18">
      <c r="A162" s="109" t="s">
        <v>89</v>
      </c>
      <c r="B162" s="109" t="s">
        <v>294</v>
      </c>
      <c r="C162" s="125">
        <v>74131.634124342876</v>
      </c>
      <c r="D162" s="125">
        <v>1</v>
      </c>
      <c r="E162" s="125">
        <v>1</v>
      </c>
      <c r="F162" s="125">
        <v>0</v>
      </c>
      <c r="G162" s="125">
        <v>0</v>
      </c>
      <c r="H162" s="125">
        <v>0</v>
      </c>
      <c r="I162" s="125">
        <v>1</v>
      </c>
      <c r="J162" s="104">
        <f t="shared" si="42"/>
        <v>1.3489517826123656</v>
      </c>
      <c r="K162" s="104">
        <f t="shared" si="43"/>
        <v>0.13489517826123656</v>
      </c>
      <c r="L162" s="126">
        <f t="shared" si="44"/>
        <v>1</v>
      </c>
      <c r="M162" s="126">
        <f t="shared" si="45"/>
        <v>0</v>
      </c>
      <c r="N162" s="126">
        <f t="shared" si="46"/>
        <v>0</v>
      </c>
      <c r="O162" s="126">
        <f t="shared" si="47"/>
        <v>0</v>
      </c>
      <c r="P162" s="104">
        <f t="shared" si="48"/>
        <v>1</v>
      </c>
      <c r="Q162" s="104">
        <f t="shared" si="41"/>
        <v>0</v>
      </c>
      <c r="R162" s="109">
        <v>3</v>
      </c>
    </row>
    <row r="163" spans="1:18">
      <c r="A163" s="109" t="s">
        <v>89</v>
      </c>
      <c r="B163" s="109" t="s">
        <v>285</v>
      </c>
      <c r="C163" s="125">
        <v>29693.617864346743</v>
      </c>
      <c r="D163" s="125">
        <v>0</v>
      </c>
      <c r="E163" s="125">
        <v>0</v>
      </c>
      <c r="F163" s="125">
        <v>0</v>
      </c>
      <c r="G163" s="125">
        <v>0</v>
      </c>
      <c r="H163" s="125">
        <v>0</v>
      </c>
      <c r="I163" s="125">
        <v>0</v>
      </c>
      <c r="J163" s="104">
        <f t="shared" si="42"/>
        <v>0</v>
      </c>
      <c r="K163" s="104">
        <f t="shared" si="43"/>
        <v>0</v>
      </c>
      <c r="L163" s="126" t="e">
        <f t="shared" si="44"/>
        <v>#DIV/0!</v>
      </c>
      <c r="M163" s="126" t="e">
        <f t="shared" si="45"/>
        <v>#DIV/0!</v>
      </c>
      <c r="N163" s="126" t="e">
        <f t="shared" si="46"/>
        <v>#DIV/0!</v>
      </c>
      <c r="O163" s="126" t="e">
        <f t="shared" si="47"/>
        <v>#DIV/0!</v>
      </c>
      <c r="P163" s="104" t="e">
        <f t="shared" si="48"/>
        <v>#DIV/0!</v>
      </c>
      <c r="Q163" s="104">
        <f t="shared" si="41"/>
        <v>0</v>
      </c>
      <c r="R163" s="109">
        <v>0</v>
      </c>
    </row>
    <row r="164" spans="1:18">
      <c r="A164" s="109" t="s">
        <v>89</v>
      </c>
      <c r="B164" s="109" t="s">
        <v>291</v>
      </c>
      <c r="C164" s="125">
        <v>108845.18085423158</v>
      </c>
      <c r="D164" s="125">
        <v>2</v>
      </c>
      <c r="E164" s="125">
        <v>0</v>
      </c>
      <c r="F164" s="125">
        <v>0</v>
      </c>
      <c r="G164" s="125">
        <v>0</v>
      </c>
      <c r="H164" s="125">
        <v>0</v>
      </c>
      <c r="I164" s="125">
        <v>0</v>
      </c>
      <c r="J164" s="104">
        <f t="shared" si="42"/>
        <v>1.8374722558258727</v>
      </c>
      <c r="K164" s="104">
        <f t="shared" si="43"/>
        <v>0</v>
      </c>
      <c r="L164" s="126">
        <f t="shared" si="44"/>
        <v>0</v>
      </c>
      <c r="M164" s="126">
        <f t="shared" si="45"/>
        <v>0</v>
      </c>
      <c r="N164" s="126">
        <f t="shared" si="46"/>
        <v>0</v>
      </c>
      <c r="O164" s="126">
        <f t="shared" si="47"/>
        <v>0</v>
      </c>
      <c r="P164" s="104">
        <f t="shared" si="48"/>
        <v>0</v>
      </c>
      <c r="Q164" s="104">
        <f t="shared" si="41"/>
        <v>0</v>
      </c>
      <c r="R164" s="109">
        <v>5</v>
      </c>
    </row>
    <row r="165" spans="1:18">
      <c r="A165" s="109" t="s">
        <v>89</v>
      </c>
      <c r="B165" s="109" t="s">
        <v>300</v>
      </c>
      <c r="C165" s="125">
        <v>68727.439174852596</v>
      </c>
      <c r="D165" s="125">
        <v>2</v>
      </c>
      <c r="E165" s="125">
        <v>2</v>
      </c>
      <c r="F165" s="125">
        <v>0</v>
      </c>
      <c r="G165" s="125">
        <v>0</v>
      </c>
      <c r="H165" s="125">
        <v>0</v>
      </c>
      <c r="I165" s="125">
        <v>1</v>
      </c>
      <c r="J165" s="104">
        <f t="shared" si="42"/>
        <v>2.9100458623399441</v>
      </c>
      <c r="K165" s="104">
        <f t="shared" si="43"/>
        <v>0.14550229311699722</v>
      </c>
      <c r="L165" s="126">
        <f t="shared" si="44"/>
        <v>1</v>
      </c>
      <c r="M165" s="126">
        <f t="shared" si="45"/>
        <v>0</v>
      </c>
      <c r="N165" s="126">
        <f t="shared" si="46"/>
        <v>0</v>
      </c>
      <c r="O165" s="126">
        <f t="shared" si="47"/>
        <v>0</v>
      </c>
      <c r="P165" s="104">
        <f t="shared" si="48"/>
        <v>0.5</v>
      </c>
      <c r="Q165" s="104">
        <f t="shared" si="41"/>
        <v>0</v>
      </c>
      <c r="R165" s="109">
        <v>4</v>
      </c>
    </row>
    <row r="166" spans="1:18">
      <c r="A166" s="109" t="s">
        <v>89</v>
      </c>
      <c r="B166" s="109" t="s">
        <v>301</v>
      </c>
      <c r="C166" s="125">
        <v>48392.150515341789</v>
      </c>
      <c r="D166" s="125">
        <v>0</v>
      </c>
      <c r="E166" s="125">
        <v>0</v>
      </c>
      <c r="F166" s="125">
        <v>0</v>
      </c>
      <c r="G166" s="125">
        <v>0</v>
      </c>
      <c r="H166" s="125">
        <v>0</v>
      </c>
      <c r="I166" s="125">
        <v>0</v>
      </c>
      <c r="J166" s="104">
        <f t="shared" si="42"/>
        <v>0</v>
      </c>
      <c r="K166" s="104">
        <f t="shared" si="43"/>
        <v>0</v>
      </c>
      <c r="L166" s="126" t="e">
        <f t="shared" si="44"/>
        <v>#DIV/0!</v>
      </c>
      <c r="M166" s="126" t="e">
        <f t="shared" si="45"/>
        <v>#DIV/0!</v>
      </c>
      <c r="N166" s="126" t="e">
        <f t="shared" si="46"/>
        <v>#DIV/0!</v>
      </c>
      <c r="O166" s="126" t="e">
        <f t="shared" si="47"/>
        <v>#DIV/0!</v>
      </c>
      <c r="P166" s="104" t="e">
        <f t="shared" si="48"/>
        <v>#DIV/0!</v>
      </c>
      <c r="Q166" s="104">
        <f t="shared" si="41"/>
        <v>0</v>
      </c>
      <c r="R166" s="109">
        <v>0</v>
      </c>
    </row>
    <row r="167" spans="1:18">
      <c r="A167" s="109" t="s">
        <v>95</v>
      </c>
      <c r="B167" s="106" t="s">
        <v>248</v>
      </c>
      <c r="C167" s="125">
        <v>97425.854434159177</v>
      </c>
      <c r="D167" s="125">
        <v>1</v>
      </c>
      <c r="E167" s="125">
        <v>1</v>
      </c>
      <c r="F167" s="125">
        <v>0</v>
      </c>
      <c r="G167" s="125">
        <v>0</v>
      </c>
      <c r="H167" s="125">
        <v>0</v>
      </c>
      <c r="I167" s="125">
        <v>0</v>
      </c>
      <c r="J167" s="104">
        <f t="shared" si="42"/>
        <v>1.0264215857360577</v>
      </c>
      <c r="K167" s="104">
        <f t="shared" si="43"/>
        <v>0</v>
      </c>
      <c r="L167" s="126">
        <f t="shared" si="44"/>
        <v>1</v>
      </c>
      <c r="M167" s="126">
        <f t="shared" si="45"/>
        <v>0</v>
      </c>
      <c r="N167" s="126">
        <f t="shared" si="46"/>
        <v>0</v>
      </c>
      <c r="O167" s="126">
        <f t="shared" si="47"/>
        <v>0</v>
      </c>
      <c r="P167" s="104">
        <f t="shared" si="48"/>
        <v>0</v>
      </c>
      <c r="Q167" s="104">
        <f t="shared" si="41"/>
        <v>0</v>
      </c>
      <c r="R167" s="109">
        <v>2</v>
      </c>
    </row>
    <row r="168" spans="1:18">
      <c r="A168" s="109" t="s">
        <v>95</v>
      </c>
      <c r="B168" s="106" t="s">
        <v>245</v>
      </c>
      <c r="C168" s="125">
        <v>62020.865570732043</v>
      </c>
      <c r="D168" s="125">
        <v>2</v>
      </c>
      <c r="E168" s="125">
        <v>1</v>
      </c>
      <c r="F168" s="125">
        <v>0</v>
      </c>
      <c r="G168" s="125">
        <v>1</v>
      </c>
      <c r="H168" s="125">
        <v>0</v>
      </c>
      <c r="I168" s="125">
        <v>1</v>
      </c>
      <c r="J168" s="104">
        <f t="shared" si="42"/>
        <v>3.2247211992213956</v>
      </c>
      <c r="K168" s="104">
        <f t="shared" si="43"/>
        <v>0.16123605996106977</v>
      </c>
      <c r="L168" s="126">
        <f t="shared" si="44"/>
        <v>0.5</v>
      </c>
      <c r="M168" s="126">
        <f t="shared" si="45"/>
        <v>0</v>
      </c>
      <c r="N168" s="126">
        <f t="shared" si="46"/>
        <v>0.5</v>
      </c>
      <c r="O168" s="126">
        <f t="shared" si="47"/>
        <v>0</v>
      </c>
      <c r="P168" s="104">
        <f t="shared" si="48"/>
        <v>0.5</v>
      </c>
      <c r="Q168" s="104">
        <f t="shared" si="41"/>
        <v>0</v>
      </c>
      <c r="R168" s="109">
        <v>3</v>
      </c>
    </row>
    <row r="169" spans="1:18">
      <c r="A169" s="109" t="s">
        <v>95</v>
      </c>
      <c r="B169" s="106" t="s">
        <v>244</v>
      </c>
      <c r="C169" s="125">
        <v>53402.56485295351</v>
      </c>
      <c r="D169" s="125">
        <v>0</v>
      </c>
      <c r="E169" s="125">
        <v>0</v>
      </c>
      <c r="F169" s="125">
        <v>0</v>
      </c>
      <c r="G169" s="125">
        <v>0</v>
      </c>
      <c r="H169" s="125">
        <v>0</v>
      </c>
      <c r="I169" s="125">
        <v>0</v>
      </c>
      <c r="J169" s="104">
        <f t="shared" si="42"/>
        <v>0</v>
      </c>
      <c r="K169" s="104">
        <f t="shared" si="43"/>
        <v>0</v>
      </c>
      <c r="L169" s="126" t="e">
        <f t="shared" si="44"/>
        <v>#DIV/0!</v>
      </c>
      <c r="M169" s="126" t="e">
        <f t="shared" si="45"/>
        <v>#DIV/0!</v>
      </c>
      <c r="N169" s="126" t="e">
        <f t="shared" si="46"/>
        <v>#DIV/0!</v>
      </c>
      <c r="O169" s="126" t="e">
        <f t="shared" si="47"/>
        <v>#DIV/0!</v>
      </c>
      <c r="P169" s="104" t="e">
        <f t="shared" si="48"/>
        <v>#DIV/0!</v>
      </c>
      <c r="Q169" s="104">
        <f t="shared" si="41"/>
        <v>0</v>
      </c>
      <c r="R169" s="109">
        <v>0</v>
      </c>
    </row>
    <row r="170" spans="1:18">
      <c r="A170" s="109" t="s">
        <v>95</v>
      </c>
      <c r="B170" s="106" t="s">
        <v>246</v>
      </c>
      <c r="C170" s="125">
        <v>42043.604203098868</v>
      </c>
      <c r="D170" s="125">
        <v>0</v>
      </c>
      <c r="E170" s="125">
        <v>0</v>
      </c>
      <c r="F170" s="125">
        <v>0</v>
      </c>
      <c r="G170" s="125">
        <v>0</v>
      </c>
      <c r="H170" s="125">
        <v>0</v>
      </c>
      <c r="I170" s="125">
        <v>0</v>
      </c>
      <c r="J170" s="104">
        <f t="shared" si="42"/>
        <v>0</v>
      </c>
      <c r="K170" s="104">
        <f t="shared" si="43"/>
        <v>0</v>
      </c>
      <c r="L170" s="126" t="e">
        <f t="shared" si="44"/>
        <v>#DIV/0!</v>
      </c>
      <c r="M170" s="126" t="e">
        <f t="shared" si="45"/>
        <v>#DIV/0!</v>
      </c>
      <c r="N170" s="126" t="e">
        <f t="shared" si="46"/>
        <v>#DIV/0!</v>
      </c>
      <c r="O170" s="126" t="e">
        <f t="shared" si="47"/>
        <v>#DIV/0!</v>
      </c>
      <c r="P170" s="104" t="e">
        <f t="shared" si="48"/>
        <v>#DIV/0!</v>
      </c>
      <c r="Q170" s="104">
        <f t="shared" si="41"/>
        <v>0</v>
      </c>
      <c r="R170" s="109">
        <v>0</v>
      </c>
    </row>
    <row r="171" spans="1:18">
      <c r="A171" s="109" t="s">
        <v>95</v>
      </c>
      <c r="B171" s="106" t="s">
        <v>236</v>
      </c>
      <c r="C171" s="125">
        <v>130478.82736848317</v>
      </c>
      <c r="D171" s="125">
        <v>0</v>
      </c>
      <c r="E171" s="125">
        <v>0</v>
      </c>
      <c r="F171" s="125">
        <v>0</v>
      </c>
      <c r="G171" s="125">
        <v>0</v>
      </c>
      <c r="H171" s="125">
        <v>0</v>
      </c>
      <c r="I171" s="125">
        <v>0</v>
      </c>
      <c r="J171" s="104">
        <f t="shared" si="42"/>
        <v>0</v>
      </c>
      <c r="K171" s="104">
        <f t="shared" si="43"/>
        <v>0</v>
      </c>
      <c r="L171" s="126" t="e">
        <f t="shared" si="44"/>
        <v>#DIV/0!</v>
      </c>
      <c r="M171" s="126" t="e">
        <f t="shared" si="45"/>
        <v>#DIV/0!</v>
      </c>
      <c r="N171" s="126" t="e">
        <f t="shared" si="46"/>
        <v>#DIV/0!</v>
      </c>
      <c r="O171" s="126" t="e">
        <f t="shared" si="47"/>
        <v>#DIV/0!</v>
      </c>
      <c r="P171" s="104" t="e">
        <f t="shared" si="48"/>
        <v>#DIV/0!</v>
      </c>
      <c r="Q171" s="104">
        <f t="shared" si="41"/>
        <v>0</v>
      </c>
      <c r="R171" s="109">
        <v>0</v>
      </c>
    </row>
    <row r="172" spans="1:18">
      <c r="A172" s="109" t="s">
        <v>95</v>
      </c>
      <c r="B172" s="106" t="s">
        <v>255</v>
      </c>
      <c r="C172" s="125">
        <v>92917.583999672628</v>
      </c>
      <c r="D172" s="125">
        <v>0</v>
      </c>
      <c r="E172" s="125">
        <v>0</v>
      </c>
      <c r="F172" s="125">
        <v>0</v>
      </c>
      <c r="G172" s="125">
        <v>0</v>
      </c>
      <c r="H172" s="125">
        <v>0</v>
      </c>
      <c r="I172" s="125">
        <v>0</v>
      </c>
      <c r="J172" s="104">
        <f t="shared" si="42"/>
        <v>0</v>
      </c>
      <c r="K172" s="104">
        <f t="shared" si="43"/>
        <v>0</v>
      </c>
      <c r="L172" s="126" t="e">
        <f t="shared" si="44"/>
        <v>#DIV/0!</v>
      </c>
      <c r="M172" s="126" t="e">
        <f t="shared" si="45"/>
        <v>#DIV/0!</v>
      </c>
      <c r="N172" s="126" t="e">
        <f t="shared" si="46"/>
        <v>#DIV/0!</v>
      </c>
      <c r="O172" s="126" t="e">
        <f t="shared" si="47"/>
        <v>#DIV/0!</v>
      </c>
      <c r="P172" s="104" t="e">
        <f t="shared" si="48"/>
        <v>#DIV/0!</v>
      </c>
      <c r="Q172" s="104">
        <f t="shared" si="41"/>
        <v>0</v>
      </c>
      <c r="R172" s="109">
        <v>0</v>
      </c>
    </row>
    <row r="173" spans="1:18">
      <c r="A173" s="109" t="s">
        <v>95</v>
      </c>
      <c r="B173" s="106" t="s">
        <v>242</v>
      </c>
      <c r="C173" s="125">
        <v>139626.83546809157</v>
      </c>
      <c r="D173" s="125">
        <v>0</v>
      </c>
      <c r="E173" s="125">
        <v>0</v>
      </c>
      <c r="F173" s="125">
        <v>0</v>
      </c>
      <c r="G173" s="125">
        <v>0</v>
      </c>
      <c r="H173" s="125">
        <v>0</v>
      </c>
      <c r="I173" s="125">
        <v>0</v>
      </c>
      <c r="J173" s="104">
        <f t="shared" si="42"/>
        <v>0</v>
      </c>
      <c r="K173" s="104">
        <f t="shared" si="43"/>
        <v>0</v>
      </c>
      <c r="L173" s="126" t="e">
        <f t="shared" si="44"/>
        <v>#DIV/0!</v>
      </c>
      <c r="M173" s="126" t="e">
        <f t="shared" si="45"/>
        <v>#DIV/0!</v>
      </c>
      <c r="N173" s="126" t="e">
        <f t="shared" si="46"/>
        <v>#DIV/0!</v>
      </c>
      <c r="O173" s="126" t="e">
        <f t="shared" si="47"/>
        <v>#DIV/0!</v>
      </c>
      <c r="P173" s="104" t="e">
        <f t="shared" si="48"/>
        <v>#DIV/0!</v>
      </c>
      <c r="Q173" s="104">
        <f t="shared" si="41"/>
        <v>0</v>
      </c>
      <c r="R173" s="109">
        <v>0</v>
      </c>
    </row>
    <row r="174" spans="1:18">
      <c r="A174" s="109" t="s">
        <v>95</v>
      </c>
      <c r="B174" s="106" t="s">
        <v>249</v>
      </c>
      <c r="C174" s="125">
        <v>103545.31815504479</v>
      </c>
      <c r="D174" s="125">
        <v>0</v>
      </c>
      <c r="E174" s="125">
        <v>0</v>
      </c>
      <c r="F174" s="125">
        <v>0</v>
      </c>
      <c r="G174" s="125">
        <v>0</v>
      </c>
      <c r="H174" s="125">
        <v>0</v>
      </c>
      <c r="I174" s="125">
        <v>0</v>
      </c>
      <c r="J174" s="104">
        <f t="shared" si="42"/>
        <v>0</v>
      </c>
      <c r="K174" s="104">
        <f t="shared" si="43"/>
        <v>0</v>
      </c>
      <c r="L174" s="126" t="e">
        <f t="shared" si="44"/>
        <v>#DIV/0!</v>
      </c>
      <c r="M174" s="126" t="e">
        <f t="shared" si="45"/>
        <v>#DIV/0!</v>
      </c>
      <c r="N174" s="126" t="e">
        <f t="shared" si="46"/>
        <v>#DIV/0!</v>
      </c>
      <c r="O174" s="126" t="e">
        <f t="shared" si="47"/>
        <v>#DIV/0!</v>
      </c>
      <c r="P174" s="104" t="e">
        <f t="shared" si="48"/>
        <v>#DIV/0!</v>
      </c>
      <c r="Q174" s="104">
        <f t="shared" si="41"/>
        <v>0</v>
      </c>
      <c r="R174" s="109">
        <v>0</v>
      </c>
    </row>
    <row r="175" spans="1:18">
      <c r="A175" s="109" t="s">
        <v>95</v>
      </c>
      <c r="B175" s="106" t="s">
        <v>243</v>
      </c>
      <c r="C175" s="125">
        <v>257264.09728648982</v>
      </c>
      <c r="D175" s="125">
        <v>2</v>
      </c>
      <c r="E175" s="125">
        <v>2</v>
      </c>
      <c r="F175" s="125">
        <v>0</v>
      </c>
      <c r="G175" s="125">
        <v>1</v>
      </c>
      <c r="H175" s="125">
        <v>0</v>
      </c>
      <c r="I175" s="125">
        <v>2</v>
      </c>
      <c r="J175" s="104">
        <f t="shared" si="42"/>
        <v>0.77741123658339162</v>
      </c>
      <c r="K175" s="104">
        <f t="shared" si="43"/>
        <v>7.7741123658339156E-2</v>
      </c>
      <c r="L175" s="126">
        <f t="shared" si="44"/>
        <v>1</v>
      </c>
      <c r="M175" s="126">
        <f t="shared" si="45"/>
        <v>0</v>
      </c>
      <c r="N175" s="126">
        <f t="shared" si="46"/>
        <v>0.5</v>
      </c>
      <c r="O175" s="126">
        <f t="shared" si="47"/>
        <v>0</v>
      </c>
      <c r="P175" s="104">
        <f t="shared" si="48"/>
        <v>1</v>
      </c>
      <c r="Q175" s="104">
        <f t="shared" si="41"/>
        <v>0</v>
      </c>
      <c r="R175" s="109">
        <v>1</v>
      </c>
    </row>
    <row r="176" spans="1:18">
      <c r="A176" s="109" t="s">
        <v>95</v>
      </c>
      <c r="B176" s="106" t="s">
        <v>239</v>
      </c>
      <c r="C176" s="125">
        <v>261545.89862294766</v>
      </c>
      <c r="D176" s="125">
        <v>3</v>
      </c>
      <c r="E176" s="125">
        <v>3</v>
      </c>
      <c r="F176" s="125">
        <v>0</v>
      </c>
      <c r="G176" s="125">
        <v>1</v>
      </c>
      <c r="H176" s="125">
        <v>1</v>
      </c>
      <c r="I176" s="125">
        <v>3</v>
      </c>
      <c r="J176" s="104">
        <f t="shared" si="42"/>
        <v>1.1470262067939705</v>
      </c>
      <c r="K176" s="104">
        <f t="shared" si="43"/>
        <v>0.11470262067939704</v>
      </c>
      <c r="L176" s="126">
        <f t="shared" si="44"/>
        <v>1</v>
      </c>
      <c r="M176" s="126">
        <f t="shared" si="45"/>
        <v>0</v>
      </c>
      <c r="N176" s="126">
        <f t="shared" si="46"/>
        <v>0.33333333333333331</v>
      </c>
      <c r="O176" s="126">
        <f t="shared" si="47"/>
        <v>0.33333333333333331</v>
      </c>
      <c r="P176" s="104">
        <f t="shared" si="48"/>
        <v>1</v>
      </c>
      <c r="Q176" s="104">
        <f t="shared" si="41"/>
        <v>0.3823420689313235</v>
      </c>
      <c r="R176" s="109">
        <v>4</v>
      </c>
    </row>
    <row r="177" spans="1:18">
      <c r="A177" s="109" t="s">
        <v>95</v>
      </c>
      <c r="B177" s="106" t="s">
        <v>237</v>
      </c>
      <c r="C177" s="125">
        <v>152663.20282707398</v>
      </c>
      <c r="D177" s="125">
        <v>2</v>
      </c>
      <c r="E177" s="125">
        <v>2</v>
      </c>
      <c r="F177" s="125">
        <v>0</v>
      </c>
      <c r="G177" s="125">
        <v>0</v>
      </c>
      <c r="H177" s="125">
        <v>0</v>
      </c>
      <c r="I177" s="125">
        <v>2</v>
      </c>
      <c r="J177" s="104">
        <f t="shared" si="42"/>
        <v>1.3100733922538346</v>
      </c>
      <c r="K177" s="104">
        <f t="shared" si="43"/>
        <v>0.13100733922538346</v>
      </c>
      <c r="L177" s="126">
        <f t="shared" si="44"/>
        <v>1</v>
      </c>
      <c r="M177" s="126">
        <f t="shared" si="45"/>
        <v>0</v>
      </c>
      <c r="N177" s="126">
        <f t="shared" si="46"/>
        <v>0</v>
      </c>
      <c r="O177" s="126">
        <f t="shared" si="47"/>
        <v>0</v>
      </c>
      <c r="P177" s="104">
        <f t="shared" si="48"/>
        <v>1</v>
      </c>
      <c r="Q177" s="104">
        <f t="shared" si="41"/>
        <v>0</v>
      </c>
      <c r="R177" s="109">
        <v>3</v>
      </c>
    </row>
    <row r="178" spans="1:18">
      <c r="A178" s="109" t="s">
        <v>95</v>
      </c>
      <c r="B178" s="106" t="s">
        <v>251</v>
      </c>
      <c r="C178" s="125">
        <v>0</v>
      </c>
      <c r="D178" s="125">
        <v>0</v>
      </c>
      <c r="E178" s="125">
        <v>0</v>
      </c>
      <c r="F178" s="125">
        <v>0</v>
      </c>
      <c r="G178" s="125">
        <v>0</v>
      </c>
      <c r="H178" s="125">
        <v>0</v>
      </c>
      <c r="I178" s="125">
        <v>0</v>
      </c>
      <c r="J178" s="104" t="e">
        <f t="shared" si="42"/>
        <v>#DIV/0!</v>
      </c>
      <c r="K178" s="104" t="e">
        <f t="shared" si="43"/>
        <v>#DIV/0!</v>
      </c>
      <c r="L178" s="126" t="e">
        <f t="shared" si="44"/>
        <v>#DIV/0!</v>
      </c>
      <c r="M178" s="126" t="e">
        <f t="shared" si="45"/>
        <v>#DIV/0!</v>
      </c>
      <c r="N178" s="126" t="e">
        <f t="shared" si="46"/>
        <v>#DIV/0!</v>
      </c>
      <c r="O178" s="126" t="e">
        <f t="shared" si="47"/>
        <v>#DIV/0!</v>
      </c>
      <c r="P178" s="104" t="e">
        <f t="shared" si="48"/>
        <v>#DIV/0!</v>
      </c>
      <c r="Q178" s="104" t="e">
        <f t="shared" si="41"/>
        <v>#DIV/0!</v>
      </c>
      <c r="R178" s="109">
        <v>0</v>
      </c>
    </row>
    <row r="179" spans="1:18">
      <c r="A179" s="109" t="s">
        <v>95</v>
      </c>
      <c r="B179" s="106" t="s">
        <v>250</v>
      </c>
      <c r="C179" s="125">
        <v>38522.777420610342</v>
      </c>
      <c r="D179" s="125">
        <v>0</v>
      </c>
      <c r="E179" s="125">
        <v>0</v>
      </c>
      <c r="F179" s="125">
        <v>0</v>
      </c>
      <c r="G179" s="125">
        <v>0</v>
      </c>
      <c r="H179" s="125">
        <v>0</v>
      </c>
      <c r="I179" s="125">
        <v>0</v>
      </c>
      <c r="J179" s="104">
        <f t="shared" si="42"/>
        <v>0</v>
      </c>
      <c r="K179" s="104">
        <f t="shared" si="43"/>
        <v>0</v>
      </c>
      <c r="L179" s="126" t="e">
        <f t="shared" si="44"/>
        <v>#DIV/0!</v>
      </c>
      <c r="M179" s="126" t="e">
        <f t="shared" si="45"/>
        <v>#DIV/0!</v>
      </c>
      <c r="N179" s="126" t="e">
        <f t="shared" si="46"/>
        <v>#DIV/0!</v>
      </c>
      <c r="O179" s="126" t="e">
        <f t="shared" si="47"/>
        <v>#DIV/0!</v>
      </c>
      <c r="P179" s="104" t="e">
        <f t="shared" si="48"/>
        <v>#DIV/0!</v>
      </c>
      <c r="Q179" s="104">
        <f t="shared" si="41"/>
        <v>0</v>
      </c>
      <c r="R179" s="109">
        <v>0</v>
      </c>
    </row>
    <row r="180" spans="1:18">
      <c r="A180" s="109" t="s">
        <v>95</v>
      </c>
      <c r="B180" s="106" t="s">
        <v>254</v>
      </c>
      <c r="C180" s="125">
        <v>0</v>
      </c>
      <c r="D180" s="125">
        <v>0</v>
      </c>
      <c r="E180" s="125">
        <v>0</v>
      </c>
      <c r="F180" s="125">
        <v>0</v>
      </c>
      <c r="G180" s="125">
        <v>0</v>
      </c>
      <c r="H180" s="125">
        <v>0</v>
      </c>
      <c r="I180" s="125">
        <v>0</v>
      </c>
      <c r="J180" s="104" t="e">
        <f t="shared" si="42"/>
        <v>#DIV/0!</v>
      </c>
      <c r="K180" s="104" t="e">
        <f t="shared" si="43"/>
        <v>#DIV/0!</v>
      </c>
      <c r="L180" s="126" t="e">
        <f t="shared" si="44"/>
        <v>#DIV/0!</v>
      </c>
      <c r="M180" s="126" t="e">
        <f t="shared" si="45"/>
        <v>#DIV/0!</v>
      </c>
      <c r="N180" s="126" t="e">
        <f t="shared" si="46"/>
        <v>#DIV/0!</v>
      </c>
      <c r="O180" s="126" t="e">
        <f t="shared" si="47"/>
        <v>#DIV/0!</v>
      </c>
      <c r="P180" s="104" t="e">
        <f t="shared" si="48"/>
        <v>#DIV/0!</v>
      </c>
      <c r="Q180" s="104" t="e">
        <f t="shared" si="41"/>
        <v>#DIV/0!</v>
      </c>
      <c r="R180" s="109">
        <v>0</v>
      </c>
    </row>
    <row r="181" spans="1:18">
      <c r="A181" s="109" t="s">
        <v>95</v>
      </c>
      <c r="B181" s="106" t="s">
        <v>238</v>
      </c>
      <c r="C181" s="125">
        <v>96757.96251793894</v>
      </c>
      <c r="D181" s="125">
        <v>3</v>
      </c>
      <c r="E181" s="125">
        <v>3</v>
      </c>
      <c r="F181" s="125">
        <v>0</v>
      </c>
      <c r="G181" s="125">
        <v>1</v>
      </c>
      <c r="H181" s="125">
        <v>1</v>
      </c>
      <c r="I181" s="125">
        <v>3</v>
      </c>
      <c r="J181" s="104">
        <f t="shared" si="42"/>
        <v>3.1005200212269863</v>
      </c>
      <c r="K181" s="104">
        <f t="shared" si="43"/>
        <v>0.31005200212269862</v>
      </c>
      <c r="L181" s="126">
        <f t="shared" si="44"/>
        <v>1</v>
      </c>
      <c r="M181" s="126">
        <f t="shared" si="45"/>
        <v>0</v>
      </c>
      <c r="N181" s="126">
        <f t="shared" si="46"/>
        <v>0.33333333333333331</v>
      </c>
      <c r="O181" s="126">
        <f t="shared" si="47"/>
        <v>0.33333333333333331</v>
      </c>
      <c r="P181" s="104">
        <f t="shared" si="48"/>
        <v>1</v>
      </c>
      <c r="Q181" s="104">
        <f t="shared" si="41"/>
        <v>1.0335066737423289</v>
      </c>
      <c r="R181" s="109">
        <v>8</v>
      </c>
    </row>
    <row r="182" spans="1:18">
      <c r="A182" s="109" t="s">
        <v>95</v>
      </c>
      <c r="B182" s="106" t="s">
        <v>253</v>
      </c>
      <c r="C182" s="125">
        <v>0</v>
      </c>
      <c r="D182" s="125">
        <v>0</v>
      </c>
      <c r="E182" s="125">
        <v>0</v>
      </c>
      <c r="F182" s="125">
        <v>0</v>
      </c>
      <c r="G182" s="125">
        <v>0</v>
      </c>
      <c r="H182" s="125">
        <v>0</v>
      </c>
      <c r="I182" s="125">
        <v>0</v>
      </c>
      <c r="J182" s="104" t="e">
        <f t="shared" si="42"/>
        <v>#DIV/0!</v>
      </c>
      <c r="K182" s="104" t="e">
        <f t="shared" si="43"/>
        <v>#DIV/0!</v>
      </c>
      <c r="L182" s="126" t="e">
        <f t="shared" si="44"/>
        <v>#DIV/0!</v>
      </c>
      <c r="M182" s="126" t="e">
        <f t="shared" si="45"/>
        <v>#DIV/0!</v>
      </c>
      <c r="N182" s="126" t="e">
        <f t="shared" si="46"/>
        <v>#DIV/0!</v>
      </c>
      <c r="O182" s="126" t="e">
        <f t="shared" si="47"/>
        <v>#DIV/0!</v>
      </c>
      <c r="P182" s="104" t="e">
        <f t="shared" si="48"/>
        <v>#DIV/0!</v>
      </c>
      <c r="Q182" s="104" t="e">
        <f t="shared" si="41"/>
        <v>#DIV/0!</v>
      </c>
      <c r="R182" s="109">
        <v>0</v>
      </c>
    </row>
    <row r="183" spans="1:18">
      <c r="A183" s="109" t="s">
        <v>95</v>
      </c>
      <c r="B183" s="106" t="s">
        <v>252</v>
      </c>
      <c r="C183" s="125">
        <v>204076.48615369917</v>
      </c>
      <c r="D183" s="125">
        <v>3</v>
      </c>
      <c r="E183" s="125">
        <v>2</v>
      </c>
      <c r="F183" s="125">
        <v>0</v>
      </c>
      <c r="G183" s="125">
        <v>1</v>
      </c>
      <c r="H183" s="125">
        <v>0</v>
      </c>
      <c r="I183" s="125">
        <v>2</v>
      </c>
      <c r="J183" s="104">
        <f t="shared" si="42"/>
        <v>1.4700370711697599</v>
      </c>
      <c r="K183" s="104">
        <f t="shared" si="43"/>
        <v>9.8002471411317335E-2</v>
      </c>
      <c r="L183" s="126">
        <f t="shared" si="44"/>
        <v>0.66666666666666663</v>
      </c>
      <c r="M183" s="126">
        <f t="shared" si="45"/>
        <v>0</v>
      </c>
      <c r="N183" s="126">
        <f t="shared" si="46"/>
        <v>0.33333333333333331</v>
      </c>
      <c r="O183" s="126">
        <f t="shared" si="47"/>
        <v>0</v>
      </c>
      <c r="P183" s="104">
        <f t="shared" si="48"/>
        <v>0.66666666666666663</v>
      </c>
      <c r="Q183" s="104">
        <f t="shared" si="41"/>
        <v>0</v>
      </c>
      <c r="R183" s="109">
        <v>3</v>
      </c>
    </row>
    <row r="184" spans="1:18">
      <c r="A184" s="109" t="s">
        <v>95</v>
      </c>
      <c r="B184" s="106" t="s">
        <v>240</v>
      </c>
      <c r="C184" s="125">
        <v>303798.69885727647</v>
      </c>
      <c r="D184" s="125">
        <v>7</v>
      </c>
      <c r="E184" s="125">
        <v>6</v>
      </c>
      <c r="F184" s="125">
        <v>1</v>
      </c>
      <c r="G184" s="125">
        <v>3</v>
      </c>
      <c r="H184" s="125">
        <v>0</v>
      </c>
      <c r="I184" s="125">
        <v>6</v>
      </c>
      <c r="J184" s="104">
        <f t="shared" si="42"/>
        <v>2.3041573338958159</v>
      </c>
      <c r="K184" s="104">
        <f t="shared" si="43"/>
        <v>0.19749920004821278</v>
      </c>
      <c r="L184" s="126">
        <f t="shared" si="44"/>
        <v>0.8571428571428571</v>
      </c>
      <c r="M184" s="126">
        <f t="shared" si="45"/>
        <v>0.14285714285714285</v>
      </c>
      <c r="N184" s="126">
        <f t="shared" si="46"/>
        <v>0.42857142857142855</v>
      </c>
      <c r="O184" s="126">
        <f t="shared" si="47"/>
        <v>0</v>
      </c>
      <c r="P184" s="104">
        <f t="shared" si="48"/>
        <v>0.8571428571428571</v>
      </c>
      <c r="Q184" s="104">
        <f t="shared" si="41"/>
        <v>0</v>
      </c>
      <c r="R184" s="109">
        <v>1</v>
      </c>
    </row>
    <row r="185" spans="1:18">
      <c r="A185" s="109" t="s">
        <v>95</v>
      </c>
      <c r="B185" s="106" t="s">
        <v>241</v>
      </c>
      <c r="C185" s="125">
        <v>93176.680001654633</v>
      </c>
      <c r="D185" s="125">
        <v>0</v>
      </c>
      <c r="E185" s="125">
        <v>0</v>
      </c>
      <c r="F185" s="125">
        <v>0</v>
      </c>
      <c r="G185" s="125">
        <v>0</v>
      </c>
      <c r="H185" s="125">
        <v>0</v>
      </c>
      <c r="I185" s="125">
        <v>0</v>
      </c>
      <c r="J185" s="104">
        <f t="shared" si="42"/>
        <v>0</v>
      </c>
      <c r="K185" s="104">
        <f t="shared" si="43"/>
        <v>0</v>
      </c>
      <c r="L185" s="126" t="e">
        <f t="shared" si="44"/>
        <v>#DIV/0!</v>
      </c>
      <c r="M185" s="126" t="e">
        <f t="shared" si="45"/>
        <v>#DIV/0!</v>
      </c>
      <c r="N185" s="126" t="e">
        <f t="shared" si="46"/>
        <v>#DIV/0!</v>
      </c>
      <c r="O185" s="126" t="e">
        <f t="shared" si="47"/>
        <v>#DIV/0!</v>
      </c>
      <c r="P185" s="104" t="e">
        <f t="shared" si="48"/>
        <v>#DIV/0!</v>
      </c>
      <c r="Q185" s="104">
        <f t="shared" si="41"/>
        <v>0</v>
      </c>
      <c r="R185" s="109">
        <v>0</v>
      </c>
    </row>
    <row r="186" spans="1:18">
      <c r="A186" s="109" t="s">
        <v>95</v>
      </c>
      <c r="B186" s="106" t="s">
        <v>247</v>
      </c>
      <c r="C186" s="125">
        <v>23221.719081340918</v>
      </c>
      <c r="D186" s="125">
        <v>0</v>
      </c>
      <c r="E186" s="125">
        <v>0</v>
      </c>
      <c r="F186" s="125">
        <v>0</v>
      </c>
      <c r="G186" s="125">
        <v>0</v>
      </c>
      <c r="H186" s="125">
        <v>0</v>
      </c>
      <c r="I186" s="125">
        <v>0</v>
      </c>
      <c r="J186" s="104">
        <f t="shared" si="42"/>
        <v>0</v>
      </c>
      <c r="K186" s="104">
        <f t="shared" si="43"/>
        <v>0</v>
      </c>
      <c r="L186" s="126" t="e">
        <f t="shared" si="44"/>
        <v>#DIV/0!</v>
      </c>
      <c r="M186" s="126" t="e">
        <f t="shared" si="45"/>
        <v>#DIV/0!</v>
      </c>
      <c r="N186" s="126" t="e">
        <f t="shared" si="46"/>
        <v>#DIV/0!</v>
      </c>
      <c r="O186" s="126" t="e">
        <f t="shared" si="47"/>
        <v>#DIV/0!</v>
      </c>
      <c r="P186" s="104" t="e">
        <f t="shared" si="48"/>
        <v>#DIV/0!</v>
      </c>
      <c r="Q186" s="104">
        <f t="shared" si="41"/>
        <v>0</v>
      </c>
      <c r="R186" s="109">
        <v>0</v>
      </c>
    </row>
    <row r="187" spans="1:18">
      <c r="A187" s="109"/>
      <c r="B187" s="109" t="s">
        <v>34</v>
      </c>
      <c r="C187" s="125">
        <v>17463836</v>
      </c>
      <c r="D187" s="125">
        <v>498</v>
      </c>
      <c r="E187" s="125">
        <v>348</v>
      </c>
      <c r="F187" s="125">
        <v>62</v>
      </c>
      <c r="G187" s="125">
        <v>127</v>
      </c>
      <c r="H187" s="125">
        <v>32</v>
      </c>
      <c r="I187" s="125">
        <v>575</v>
      </c>
      <c r="J187" s="104">
        <f t="shared" ref="J187" si="49">D187/C187*100000</f>
        <v>2.8516071726738614</v>
      </c>
      <c r="K187" s="104">
        <f t="shared" ref="K187" si="50">I187/C187*10000</f>
        <v>0.32925183218623899</v>
      </c>
      <c r="L187" s="126">
        <f t="shared" ref="L187" si="51">E187/D187</f>
        <v>0.6987951807228916</v>
      </c>
      <c r="M187" s="126">
        <f t="shared" ref="M187" si="52">F187/D187</f>
        <v>0.12449799196787148</v>
      </c>
      <c r="N187" s="126">
        <f t="shared" ref="N187" si="53">G187/D187</f>
        <v>0.25502008032128515</v>
      </c>
      <c r="O187" s="126">
        <f t="shared" ref="O187" si="54">H187/D187</f>
        <v>6.4257028112449793E-2</v>
      </c>
      <c r="P187" s="104">
        <f t="shared" si="40"/>
        <v>1.1546184738955823</v>
      </c>
      <c r="Q187" s="104">
        <f t="shared" si="41"/>
        <v>0.18323580226016781</v>
      </c>
      <c r="R187" s="109"/>
    </row>
    <row r="188" spans="1:18">
      <c r="K188" s="30">
        <f>COUNTIF(K3:K186,"&gt;=1")</f>
        <v>17</v>
      </c>
    </row>
  </sheetData>
  <sortState ref="A167:Q186">
    <sortCondition ref="B167:B186"/>
  </sortState>
  <conditionalFormatting sqref="D3:D186">
    <cfRule type="cellIs" dxfId="146" priority="31" operator="between">
      <formula>0</formula>
      <formula>10</formula>
    </cfRule>
    <cfRule type="cellIs" dxfId="145" priority="32" operator="between">
      <formula>11</formula>
      <formula>20</formula>
    </cfRule>
    <cfRule type="cellIs" dxfId="144" priority="33" operator="greaterThan">
      <formula>20</formula>
    </cfRule>
  </conditionalFormatting>
  <conditionalFormatting sqref="J3:J186">
    <cfRule type="cellIs" dxfId="143" priority="28" operator="lessThan">
      <formula>1.5</formula>
    </cfRule>
    <cfRule type="cellIs" dxfId="142" priority="29" operator="between">
      <formula>1.5</formula>
      <formula>2.45</formula>
    </cfRule>
    <cfRule type="cellIs" dxfId="141" priority="30" operator="greaterThanOrEqual">
      <formula>2.5</formula>
    </cfRule>
  </conditionalFormatting>
  <conditionalFormatting sqref="K3:K186">
    <cfRule type="cellIs" dxfId="140" priority="25" operator="lessThan">
      <formula>0.35</formula>
    </cfRule>
    <cfRule type="cellIs" dxfId="139" priority="26" operator="between">
      <formula>0.35</formula>
      <formula>0.99</formula>
    </cfRule>
    <cfRule type="cellIs" dxfId="138" priority="27" operator="greaterThanOrEqual">
      <formula>1</formula>
    </cfRule>
  </conditionalFormatting>
  <conditionalFormatting sqref="L3:L186">
    <cfRule type="cellIs" dxfId="137" priority="19" operator="between">
      <formula>0.5</formula>
      <formula>0.75</formula>
    </cfRule>
    <cfRule type="cellIs" dxfId="136" priority="20" operator="between">
      <formula>0</formula>
      <formula>0.49</formula>
    </cfRule>
    <cfRule type="cellIs" dxfId="135" priority="21" operator="between">
      <formula>0</formula>
      <formula>0.5</formula>
    </cfRule>
    <cfRule type="cellIs" dxfId="134" priority="22" operator="between">
      <formula>0.76</formula>
      <formula>1</formula>
    </cfRule>
    <cfRule type="cellIs" dxfId="133" priority="23" operator="between">
      <formula>0.5</formula>
      <formula>0.75</formula>
    </cfRule>
    <cfRule type="cellIs" dxfId="132" priority="24" operator="lessThan">
      <formula>0.4</formula>
    </cfRule>
  </conditionalFormatting>
  <conditionalFormatting sqref="M3:M186 O3:O186">
    <cfRule type="cellIs" dxfId="131" priority="16" operator="lessThan">
      <formula>0.1</formula>
    </cfRule>
    <cfRule type="cellIs" dxfId="130" priority="17" operator="between">
      <formula>10</formula>
      <formula>0.2</formula>
    </cfRule>
    <cfRule type="cellIs" dxfId="129" priority="18" operator="greaterThan">
      <formula>0.2</formula>
    </cfRule>
  </conditionalFormatting>
  <conditionalFormatting sqref="N3:N186">
    <cfRule type="cellIs" dxfId="128" priority="13" operator="between">
      <formula>0.4</formula>
      <formula>0.6</formula>
    </cfRule>
    <cfRule type="cellIs" dxfId="127" priority="14" operator="greaterThan">
      <formula>0.6</formula>
    </cfRule>
    <cfRule type="cellIs" dxfId="126" priority="15" operator="lessThan">
      <formula>0.4</formula>
    </cfRule>
  </conditionalFormatting>
  <conditionalFormatting sqref="R3:R186">
    <cfRule type="cellIs" dxfId="125" priority="10" operator="between">
      <formula>0</formula>
      <formula>3</formula>
    </cfRule>
    <cfRule type="cellIs" dxfId="124" priority="11" operator="between">
      <formula>4</formula>
      <formula>5</formula>
    </cfRule>
    <cfRule type="cellIs" dxfId="123" priority="12" operator="greaterThanOrEqual">
      <formula>6</formula>
    </cfRule>
  </conditionalFormatting>
  <conditionalFormatting sqref="P3:Q187">
    <cfRule type="cellIs" dxfId="122" priority="7" operator="lessThan">
      <formula>1</formula>
    </cfRule>
    <cfRule type="cellIs" dxfId="121" priority="8" operator="between">
      <formula>1</formula>
      <formula>2</formula>
    </cfRule>
    <cfRule type="cellIs" dxfId="120" priority="9" operator="greaterThan">
      <formula>2</formula>
    </cfRule>
  </conditionalFormatting>
  <conditionalFormatting sqref="Q3:Q187">
    <cfRule type="cellIs" dxfId="119" priority="6" operator="greaterThan">
      <formula>1</formula>
    </cfRule>
    <cfRule type="cellIs" dxfId="118" priority="5" operator="between">
      <formula>0.5</formula>
      <formula>1</formula>
    </cfRule>
    <cfRule type="cellIs" dxfId="117" priority="4" operator="lessThan">
      <formula>0.5</formula>
    </cfRule>
  </conditionalFormatting>
  <conditionalFormatting sqref="R3:R187">
    <cfRule type="cellIs" dxfId="116" priority="3" operator="greaterThanOrEqual">
      <formula>5</formula>
    </cfRule>
    <cfRule type="cellIs" dxfId="115" priority="2" operator="between">
      <formula>3</formula>
      <formula>4</formula>
    </cfRule>
    <cfRule type="cellIs" dxfId="114" priority="1" operator="lessThan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CMR LEP 2000-2014</vt:lpstr>
      <vt:lpstr>Fig 3</vt:lpstr>
      <vt:lpstr>2000 Lep Region</vt:lpstr>
      <vt:lpstr>2005 Lep Region</vt:lpstr>
      <vt:lpstr>2010 Lep Region</vt:lpstr>
      <vt:lpstr>2014 Lep Region</vt:lpstr>
      <vt:lpstr>Summary Lep Region</vt:lpstr>
      <vt:lpstr>2000 Lep HD</vt:lpstr>
      <vt:lpstr>2005 Lep HD</vt:lpstr>
      <vt:lpstr>2010 Lep HD</vt:lpstr>
      <vt:lpstr>2014 Lep HD</vt:lpstr>
      <vt:lpstr>Summary Lep Burden HD</vt:lpstr>
      <vt:lpstr>Sheet4</vt:lpstr>
      <vt:lpstr>Fig 1</vt:lpstr>
      <vt:lpstr>Fig 2</vt:lpstr>
      <vt:lpstr>Fig 4</vt:lpstr>
      <vt:lpstr>'CMR LEP 2000-2014'!Print_Area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Dr E Njih Tabah</cp:lastModifiedBy>
  <cp:lastPrinted>2016-03-02T12:49:09Z</cp:lastPrinted>
  <dcterms:created xsi:type="dcterms:W3CDTF">2008-12-09T11:45:15Z</dcterms:created>
  <dcterms:modified xsi:type="dcterms:W3CDTF">2016-03-03T11:37:54Z</dcterms:modified>
</cp:coreProperties>
</file>