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ciane\Dropbox\Elis\Arquivos para submissão\"/>
    </mc:Choice>
  </mc:AlternateContent>
  <xr:revisionPtr revIDLastSave="0" documentId="13_ncr:1_{48299EA2-513A-40A4-84D1-40FB70B9B548}" xr6:coauthVersionLast="40" xr6:coauthVersionMax="40" xr10:uidLastSave="{00000000-0000-0000-0000-000000000000}"/>
  <bookViews>
    <workbookView xWindow="32770" yWindow="32770" windowWidth="18270" windowHeight="7540" xr2:uid="{00000000-000D-0000-FFFF-FFFF00000000}"/>
  </bookViews>
  <sheets>
    <sheet name="Proteome_T. cruzi ECM" sheetId="2" r:id="rId1"/>
  </sheets>
  <calcPr calcId="181029"/>
</workbook>
</file>

<file path=xl/calcChain.xml><?xml version="1.0" encoding="utf-8"?>
<calcChain xmlns="http://schemas.openxmlformats.org/spreadsheetml/2006/main">
  <c r="AZ64" i="2" l="1"/>
  <c r="BB64" i="2" s="1"/>
  <c r="AX64" i="2"/>
  <c r="AW64" i="2"/>
  <c r="AZ63" i="2"/>
  <c r="BB63" i="2" s="1"/>
  <c r="AX63" i="2"/>
  <c r="AW63" i="2"/>
  <c r="AZ62" i="2"/>
  <c r="BB62" i="2" s="1"/>
  <c r="AX62" i="2"/>
  <c r="AW62" i="2"/>
  <c r="AZ61" i="2"/>
  <c r="BB61" i="2" s="1"/>
  <c r="AX61" i="2"/>
  <c r="AW61" i="2"/>
  <c r="AZ60" i="2"/>
  <c r="BB60" i="2" s="1"/>
  <c r="AX60" i="2"/>
  <c r="AW60" i="2"/>
  <c r="AZ59" i="2"/>
  <c r="BB59" i="2" s="1"/>
  <c r="AX59" i="2"/>
  <c r="AW59" i="2"/>
  <c r="AZ58" i="2"/>
  <c r="BB58" i="2" s="1"/>
  <c r="AX58" i="2"/>
  <c r="AW58" i="2"/>
  <c r="AZ57" i="2"/>
  <c r="BB57" i="2" s="1"/>
  <c r="AX57" i="2"/>
  <c r="AW57" i="2"/>
  <c r="AZ56" i="2"/>
  <c r="BB56" i="2" s="1"/>
  <c r="AX56" i="2"/>
  <c r="AW56" i="2"/>
  <c r="AZ55" i="2"/>
  <c r="BB55" i="2" s="1"/>
  <c r="AX55" i="2"/>
  <c r="AW55" i="2"/>
  <c r="AZ54" i="2"/>
  <c r="BB54" i="2" s="1"/>
  <c r="AX54" i="2"/>
  <c r="AW54" i="2"/>
  <c r="AZ53" i="2"/>
  <c r="BB53" i="2" s="1"/>
  <c r="AX53" i="2"/>
  <c r="AW53" i="2"/>
  <c r="AZ52" i="2"/>
  <c r="BB52" i="2" s="1"/>
  <c r="AX52" i="2"/>
  <c r="AW52" i="2"/>
  <c r="AZ51" i="2"/>
  <c r="BB51" i="2" s="1"/>
  <c r="AX51" i="2"/>
  <c r="AW51" i="2"/>
  <c r="AZ50" i="2"/>
  <c r="BB50" i="2" s="1"/>
  <c r="AX50" i="2"/>
  <c r="AW50" i="2"/>
  <c r="AZ49" i="2"/>
  <c r="BB49" i="2" s="1"/>
  <c r="AX49" i="2"/>
  <c r="AW49" i="2"/>
  <c r="AZ48" i="2"/>
  <c r="BB48" i="2" s="1"/>
  <c r="AX48" i="2"/>
  <c r="AW48" i="2"/>
  <c r="AZ47" i="2"/>
  <c r="BB47" i="2" s="1"/>
  <c r="AX47" i="2"/>
  <c r="AW47" i="2"/>
  <c r="AZ46" i="2"/>
  <c r="BB46" i="2" s="1"/>
  <c r="AX46" i="2"/>
  <c r="AW46" i="2"/>
  <c r="AZ45" i="2"/>
  <c r="BB45" i="2" s="1"/>
  <c r="AX45" i="2"/>
  <c r="AW45" i="2"/>
  <c r="AZ44" i="2"/>
  <c r="BB44" i="2" s="1"/>
  <c r="AX44" i="2"/>
  <c r="AW44" i="2"/>
  <c r="AZ43" i="2"/>
  <c r="BB43" i="2" s="1"/>
  <c r="AX43" i="2"/>
  <c r="AW43" i="2"/>
  <c r="AZ42" i="2"/>
  <c r="BB42" i="2" s="1"/>
  <c r="AX42" i="2"/>
  <c r="AW42" i="2"/>
  <c r="AZ41" i="2"/>
  <c r="BB41" i="2" s="1"/>
  <c r="AX41" i="2"/>
  <c r="AW41" i="2"/>
  <c r="AZ40" i="2"/>
  <c r="BB40" i="2" s="1"/>
  <c r="AX40" i="2"/>
  <c r="AW40" i="2"/>
  <c r="AZ39" i="2"/>
  <c r="BB39" i="2" s="1"/>
  <c r="AX39" i="2"/>
  <c r="AW39" i="2"/>
  <c r="AZ38" i="2"/>
  <c r="BB38" i="2" s="1"/>
  <c r="AX38" i="2"/>
  <c r="AW38" i="2"/>
  <c r="AZ37" i="2"/>
  <c r="BB37" i="2" s="1"/>
  <c r="AX37" i="2"/>
  <c r="AW37" i="2"/>
  <c r="AZ36" i="2"/>
  <c r="BB36" i="2" s="1"/>
  <c r="AX36" i="2"/>
  <c r="AW36" i="2"/>
  <c r="AZ35" i="2"/>
  <c r="BB35" i="2" s="1"/>
  <c r="AX35" i="2"/>
  <c r="AW35" i="2"/>
  <c r="AZ34" i="2"/>
  <c r="BB34" i="2" s="1"/>
  <c r="AX34" i="2"/>
  <c r="AW34" i="2"/>
  <c r="AZ33" i="2"/>
  <c r="BB33" i="2" s="1"/>
  <c r="AX33" i="2"/>
  <c r="AW33" i="2"/>
  <c r="AZ32" i="2"/>
  <c r="BB32" i="2" s="1"/>
  <c r="AX32" i="2"/>
  <c r="AW32" i="2"/>
  <c r="AZ31" i="2"/>
  <c r="BB31" i="2" s="1"/>
  <c r="AX31" i="2"/>
  <c r="AW31" i="2"/>
  <c r="AZ30" i="2"/>
  <c r="BB30" i="2" s="1"/>
  <c r="AX30" i="2"/>
  <c r="AW30" i="2"/>
  <c r="AZ29" i="2"/>
  <c r="BB29" i="2" s="1"/>
  <c r="AX29" i="2"/>
  <c r="AW29" i="2"/>
  <c r="AZ28" i="2"/>
  <c r="BB28" i="2" s="1"/>
  <c r="AX28" i="2"/>
  <c r="AW28" i="2"/>
  <c r="AZ27" i="2"/>
  <c r="BB27" i="2" s="1"/>
  <c r="AX27" i="2"/>
  <c r="AW27" i="2"/>
  <c r="AZ26" i="2"/>
  <c r="BB26" i="2" s="1"/>
  <c r="AX26" i="2"/>
  <c r="AW26" i="2"/>
  <c r="AZ25" i="2"/>
  <c r="BB25" i="2" s="1"/>
  <c r="AX25" i="2"/>
  <c r="AW25" i="2"/>
  <c r="AZ24" i="2"/>
  <c r="BB24" i="2" s="1"/>
  <c r="AX24" i="2"/>
  <c r="AW24" i="2"/>
  <c r="AZ23" i="2"/>
  <c r="BB23" i="2" s="1"/>
  <c r="AX23" i="2"/>
  <c r="AW23" i="2"/>
  <c r="AZ22" i="2"/>
  <c r="BB22" i="2" s="1"/>
  <c r="AX22" i="2"/>
  <c r="AW22" i="2"/>
  <c r="AZ21" i="2"/>
  <c r="BB21" i="2" s="1"/>
  <c r="AX21" i="2"/>
  <c r="AW21" i="2"/>
  <c r="AZ20" i="2"/>
  <c r="BB20" i="2" s="1"/>
  <c r="AX20" i="2"/>
  <c r="AW20" i="2"/>
  <c r="AZ19" i="2"/>
  <c r="BB19" i="2" s="1"/>
  <c r="AX19" i="2"/>
  <c r="AW19" i="2"/>
  <c r="AZ18" i="2"/>
  <c r="BB18" i="2" s="1"/>
  <c r="AX18" i="2"/>
  <c r="AW18" i="2"/>
  <c r="AZ17" i="2"/>
  <c r="BB17" i="2" s="1"/>
  <c r="AX17" i="2"/>
  <c r="AW17" i="2"/>
  <c r="AZ16" i="2"/>
  <c r="BB16" i="2" s="1"/>
  <c r="AX16" i="2"/>
  <c r="AW16" i="2"/>
  <c r="AZ15" i="2"/>
  <c r="BB15" i="2" s="1"/>
  <c r="AX15" i="2"/>
  <c r="AW15" i="2"/>
  <c r="AZ14" i="2"/>
  <c r="BB14" i="2" s="1"/>
  <c r="AX14" i="2"/>
  <c r="AW14" i="2"/>
  <c r="AZ13" i="2"/>
  <c r="BB13" i="2" s="1"/>
  <c r="AX13" i="2"/>
  <c r="AW13" i="2"/>
  <c r="AZ12" i="2"/>
  <c r="BB12" i="2" s="1"/>
  <c r="AX12" i="2"/>
  <c r="AW12" i="2"/>
  <c r="AZ11" i="2"/>
  <c r="BB11" i="2" s="1"/>
  <c r="AX11" i="2"/>
  <c r="AW11" i="2"/>
  <c r="AZ10" i="2"/>
  <c r="BB10" i="2" s="1"/>
  <c r="AX10" i="2"/>
  <c r="AW10" i="2"/>
  <c r="AZ9" i="2"/>
  <c r="BB9" i="2" s="1"/>
  <c r="AX9" i="2"/>
  <c r="AW9" i="2"/>
  <c r="AZ8" i="2"/>
  <c r="BB8" i="2" s="1"/>
  <c r="AX8" i="2"/>
  <c r="AW8" i="2"/>
  <c r="AZ7" i="2"/>
  <c r="BB7" i="2" s="1"/>
  <c r="AX7" i="2"/>
  <c r="AW7" i="2"/>
  <c r="AZ6" i="2"/>
  <c r="BB6" i="2" s="1"/>
  <c r="AX6" i="2"/>
  <c r="AW6" i="2"/>
  <c r="AZ5" i="2"/>
  <c r="BB5" i="2" s="1"/>
  <c r="AX5" i="2"/>
  <c r="AW5" i="2"/>
  <c r="AZ4" i="2"/>
  <c r="BB4" i="2" s="1"/>
  <c r="AX4" i="2"/>
  <c r="AW4" i="2"/>
  <c r="AZ3" i="2"/>
  <c r="BB3" i="2" s="1"/>
  <c r="AX3" i="2"/>
  <c r="AW3" i="2"/>
  <c r="AZ2" i="2"/>
  <c r="BB2" i="2" s="1"/>
  <c r="AX2" i="2"/>
  <c r="AW2" i="2"/>
  <c r="AY2" i="2" l="1"/>
  <c r="BA2" i="2" s="1"/>
  <c r="AY6" i="2"/>
  <c r="BA6" i="2" s="1"/>
  <c r="AY26" i="2"/>
  <c r="BA26" i="2" s="1"/>
  <c r="AY38" i="2"/>
  <c r="BA38" i="2" s="1"/>
  <c r="AY46" i="2"/>
  <c r="BA46" i="2" s="1"/>
  <c r="AY54" i="2"/>
  <c r="BA54" i="2" s="1"/>
  <c r="AY58" i="2"/>
  <c r="BA58" i="2" s="1"/>
  <c r="AY10" i="2"/>
  <c r="BA10" i="2" s="1"/>
  <c r="AY14" i="2"/>
  <c r="BA14" i="2" s="1"/>
  <c r="AY18" i="2"/>
  <c r="BA18" i="2" s="1"/>
  <c r="AY22" i="2"/>
  <c r="BA22" i="2" s="1"/>
  <c r="AY30" i="2"/>
  <c r="BA30" i="2" s="1"/>
  <c r="AY34" i="2"/>
  <c r="BA34" i="2" s="1"/>
  <c r="AY42" i="2"/>
  <c r="BA42" i="2" s="1"/>
  <c r="AY50" i="2"/>
  <c r="BA50" i="2" s="1"/>
  <c r="AY62" i="2"/>
  <c r="BA62" i="2" s="1"/>
  <c r="AY4" i="2"/>
  <c r="BA4" i="2" s="1"/>
  <c r="AY8" i="2"/>
  <c r="BA8" i="2" s="1"/>
  <c r="AY12" i="2"/>
  <c r="BA12" i="2" s="1"/>
  <c r="AY16" i="2"/>
  <c r="BA16" i="2" s="1"/>
  <c r="AY20" i="2"/>
  <c r="BA20" i="2" s="1"/>
  <c r="AY24" i="2"/>
  <c r="BA24" i="2" s="1"/>
  <c r="AY28" i="2"/>
  <c r="BA28" i="2" s="1"/>
  <c r="AY32" i="2"/>
  <c r="BA32" i="2" s="1"/>
  <c r="AY36" i="2"/>
  <c r="BA36" i="2" s="1"/>
  <c r="AY40" i="2"/>
  <c r="BA40" i="2" s="1"/>
  <c r="AY44" i="2"/>
  <c r="BA44" i="2" s="1"/>
  <c r="AY48" i="2"/>
  <c r="BA48" i="2" s="1"/>
  <c r="AY52" i="2"/>
  <c r="BA52" i="2" s="1"/>
  <c r="AY56" i="2"/>
  <c r="BA56" i="2" s="1"/>
  <c r="AY60" i="2"/>
  <c r="BA60" i="2" s="1"/>
  <c r="AY5" i="2"/>
  <c r="BA5" i="2" s="1"/>
  <c r="AY9" i="2"/>
  <c r="BA9" i="2" s="1"/>
  <c r="AY13" i="2"/>
  <c r="BA13" i="2" s="1"/>
  <c r="AY17" i="2"/>
  <c r="BA17" i="2" s="1"/>
  <c r="AY64" i="2"/>
  <c r="BA64" i="2" s="1"/>
  <c r="AY3" i="2"/>
  <c r="BA3" i="2" s="1"/>
  <c r="AY7" i="2"/>
  <c r="BA7" i="2" s="1"/>
  <c r="AY11" i="2"/>
  <c r="BA11" i="2" s="1"/>
  <c r="AY15" i="2"/>
  <c r="BA15" i="2" s="1"/>
  <c r="AY19" i="2"/>
  <c r="BA19" i="2" s="1"/>
  <c r="AY21" i="2"/>
  <c r="BA21" i="2" s="1"/>
  <c r="AY23" i="2"/>
  <c r="BA23" i="2" s="1"/>
  <c r="AY25" i="2"/>
  <c r="BA25" i="2" s="1"/>
  <c r="AY27" i="2"/>
  <c r="BA27" i="2" s="1"/>
  <c r="AY29" i="2"/>
  <c r="BA29" i="2" s="1"/>
  <c r="AY31" i="2"/>
  <c r="BA31" i="2" s="1"/>
  <c r="AY33" i="2"/>
  <c r="BA33" i="2" s="1"/>
  <c r="AY35" i="2"/>
  <c r="BA35" i="2" s="1"/>
  <c r="AY37" i="2"/>
  <c r="BA37" i="2" s="1"/>
  <c r="AY39" i="2"/>
  <c r="BA39" i="2" s="1"/>
  <c r="AY41" i="2"/>
  <c r="BA41" i="2" s="1"/>
  <c r="AY43" i="2"/>
  <c r="BA43" i="2" s="1"/>
  <c r="AY45" i="2"/>
  <c r="BA45" i="2" s="1"/>
  <c r="AY47" i="2"/>
  <c r="BA47" i="2" s="1"/>
  <c r="AY49" i="2"/>
  <c r="BA49" i="2" s="1"/>
  <c r="AY51" i="2"/>
  <c r="BA51" i="2" s="1"/>
  <c r="AY53" i="2"/>
  <c r="BA53" i="2" s="1"/>
  <c r="AY55" i="2"/>
  <c r="BA55" i="2" s="1"/>
  <c r="AY57" i="2"/>
  <c r="BA57" i="2" s="1"/>
  <c r="AY59" i="2"/>
  <c r="BA59" i="2" s="1"/>
  <c r="AY61" i="2"/>
  <c r="BA61" i="2" s="1"/>
  <c r="AY63" i="2"/>
  <c r="BA63" i="2" s="1"/>
</calcChain>
</file>

<file path=xl/sharedStrings.xml><?xml version="1.0" encoding="utf-8"?>
<sst xmlns="http://schemas.openxmlformats.org/spreadsheetml/2006/main" count="611" uniqueCount="391">
  <si>
    <t>Protein Group Name</t>
  </si>
  <si>
    <t>Protein Name</t>
  </si>
  <si>
    <t>Location</t>
  </si>
  <si>
    <t>Length</t>
  </si>
  <si>
    <t>Total Amino Acids</t>
  </si>
  <si>
    <t>Sequence Coverage (%)</t>
  </si>
  <si>
    <t>Sequence Coverage Unshared only (%)</t>
  </si>
  <si>
    <t>Sequence Redundancy (%)</t>
  </si>
  <si>
    <t>Numbers of Proteins</t>
  </si>
  <si>
    <t># of PSMs</t>
  </si>
  <si>
    <t># of Unique Peptides</t>
  </si>
  <si>
    <t># Shared Peptides</t>
  </si>
  <si>
    <t># PSMs in Experiment</t>
  </si>
  <si>
    <t># Unique Seq in Experiment</t>
  </si>
  <si>
    <t># Shared Peptides in Experiment</t>
  </si>
  <si>
    <t>P-Score</t>
  </si>
  <si>
    <t># Quantified PSMs</t>
  </si>
  <si>
    <t># Quantified Peptides</t>
  </si>
  <si>
    <t>(TMT 126C NL)</t>
  </si>
  <si>
    <t>(TMT 127N NL)</t>
  </si>
  <si>
    <t>(TMT 128C NL)</t>
  </si>
  <si>
    <t>(TMT 129N NL)</t>
  </si>
  <si>
    <t>(TMT 130C NL)</t>
  </si>
  <si>
    <t>(TMT 131N NL)</t>
  </si>
  <si>
    <t>(TMT 126C dNL)</t>
  </si>
  <si>
    <t>(TMT 127N dNL)</t>
  </si>
  <si>
    <t>(TMT 128C dNL)</t>
  </si>
  <si>
    <t>(TMT 129N dNL)</t>
  </si>
  <si>
    <t>(TMT 130C dNL)</t>
  </si>
  <si>
    <t>(TMT 131N dNL)</t>
  </si>
  <si>
    <t>(TMT 126C PC)</t>
  </si>
  <si>
    <t>(TMT 127N PC)</t>
  </si>
  <si>
    <t>(TMT 128C PC)</t>
  </si>
  <si>
    <t>(TMT 129N PC)</t>
  </si>
  <si>
    <t>(TMT 130C PC)</t>
  </si>
  <si>
    <t>(TMT 131N PC)</t>
  </si>
  <si>
    <t>(TMT 126C PCN)</t>
  </si>
  <si>
    <t>(TMT 127N PCN)</t>
  </si>
  <si>
    <t>(TMT 128C PCN)</t>
  </si>
  <si>
    <t>(TMT 129N PCN)</t>
  </si>
  <si>
    <t>(TMT 130C PCN)</t>
  </si>
  <si>
    <t>(TMT 131N PCN)</t>
  </si>
  <si>
    <t>SGD IDs</t>
  </si>
  <si>
    <t>Gene Names</t>
  </si>
  <si>
    <t>Average TY</t>
  </si>
  <si>
    <t>Average MTy</t>
  </si>
  <si>
    <t>Ratio MTy/Ty</t>
  </si>
  <si>
    <t>p-value</t>
  </si>
  <si>
    <t>Log 2 Ratio</t>
  </si>
  <si>
    <t>Log neg p-value</t>
  </si>
  <si>
    <t>PG2301</t>
  </si>
  <si>
    <t xml:space="preserve"> TcChr27-S:424783-425415(+) </t>
  </si>
  <si>
    <t>hypothetical</t>
  </si>
  <si>
    <t>protein</t>
  </si>
  <si>
    <t>PG2429</t>
  </si>
  <si>
    <t xml:space="preserve"> TcChr35-S:322234-322977(-) </t>
  </si>
  <si>
    <t>PG2014</t>
  </si>
  <si>
    <t xml:space="preserve"> TcChr37-S:357366-357923(+) </t>
  </si>
  <si>
    <t>kinetoplast</t>
  </si>
  <si>
    <t>DNA-associated</t>
  </si>
  <si>
    <t>PG751</t>
  </si>
  <si>
    <t xml:space="preserve"> TcChr32-S:885764-886639(+) </t>
  </si>
  <si>
    <t>PG3907</t>
  </si>
  <si>
    <t xml:space="preserve"> TcChr30-S:536027-538093(+) </t>
  </si>
  <si>
    <t>PG3721</t>
  </si>
  <si>
    <t xml:space="preserve"> TcChr10-S:64171-65337(-) </t>
  </si>
  <si>
    <t>histone</t>
  </si>
  <si>
    <t>deacetylase</t>
  </si>
  <si>
    <t>PG781</t>
  </si>
  <si>
    <t xml:space="preserve"> TcChr2-S:11591-12286(-) </t>
  </si>
  <si>
    <t>PG3727</t>
  </si>
  <si>
    <t xml:space="preserve"> TcChr10-S:117027-117404(+) </t>
  </si>
  <si>
    <t>PG2122</t>
  </si>
  <si>
    <t xml:space="preserve"> TcChr37-S:840478-841227(-) </t>
  </si>
  <si>
    <t>PG3173</t>
  </si>
  <si>
    <t xml:space="preserve"> TcChr20-S:436270-437082(-) </t>
  </si>
  <si>
    <t>autophagocytosis</t>
  </si>
  <si>
    <t>associated</t>
  </si>
  <si>
    <t>PG3754</t>
  </si>
  <si>
    <t xml:space="preserve"> TcChr10-S:252150-255272(-) </t>
  </si>
  <si>
    <t>Group</t>
  </si>
  <si>
    <t>III</t>
  </si>
  <si>
    <t>PG803</t>
  </si>
  <si>
    <t xml:space="preserve"> TcChr2-S:121922-124228(+) </t>
  </si>
  <si>
    <t>PG4620</t>
  </si>
  <si>
    <t xml:space="preserve"> TcChr28-S:177300-179069(+) </t>
  </si>
  <si>
    <t>paraflagellar</t>
  </si>
  <si>
    <t>rod</t>
  </si>
  <si>
    <t>PG167</t>
  </si>
  <si>
    <t xml:space="preserve"> TcChr17-S:529786-530907(-) </t>
  </si>
  <si>
    <t>O-sialoglycoprotein</t>
  </si>
  <si>
    <t>endopeptidase</t>
  </si>
  <si>
    <t>PG1273</t>
  </si>
  <si>
    <t xml:space="preserve"> TcChr14-S:494771-495403(-) </t>
  </si>
  <si>
    <t>programmed</t>
  </si>
  <si>
    <t>cell</t>
  </si>
  <si>
    <t>PG786</t>
  </si>
  <si>
    <t xml:space="preserve"> TcChr2-S:46021-46884(-) </t>
  </si>
  <si>
    <t>PG4084</t>
  </si>
  <si>
    <t xml:space="preserve"> TcChr3-S:37919-40183(-) </t>
  </si>
  <si>
    <t>PG1626</t>
  </si>
  <si>
    <t xml:space="preserve"> TcChr26-S:484332-485348(-) </t>
  </si>
  <si>
    <t>PG3764</t>
  </si>
  <si>
    <t xml:space="preserve"> TcChr10-S:317594-321244(-) </t>
  </si>
  <si>
    <t>PG1831</t>
  </si>
  <si>
    <t xml:space="preserve"> TcChr34-S:999896-1001353(-) </t>
  </si>
  <si>
    <t>PG1229</t>
  </si>
  <si>
    <t xml:space="preserve"> TcChr14-S:284207-285118(-) </t>
  </si>
  <si>
    <t>PG2560</t>
  </si>
  <si>
    <t xml:space="preserve"> TcChr35-S:1122905-1124038(+) </t>
  </si>
  <si>
    <t>UDP-Gal</t>
  </si>
  <si>
    <t>or</t>
  </si>
  <si>
    <t>PG2147</t>
  </si>
  <si>
    <t xml:space="preserve"> TcChr37-S:964029-966386(+) </t>
  </si>
  <si>
    <t>PG891</t>
  </si>
  <si>
    <t xml:space="preserve"> TcChr39-S:447670-450495(-) </t>
  </si>
  <si>
    <t>PG4496</t>
  </si>
  <si>
    <t xml:space="preserve"> TcChr19-S:435950-437704(+) </t>
  </si>
  <si>
    <t>PG1046</t>
  </si>
  <si>
    <t xml:space="preserve"> TcChr39-S:1172219-1172725(-) </t>
  </si>
  <si>
    <t>PG60</t>
  </si>
  <si>
    <t xml:space="preserve"> TcChr23-S:430554-431606(-) </t>
  </si>
  <si>
    <t>PG3010</t>
  </si>
  <si>
    <t xml:space="preserve"> TcChr12-S:199621-200250(+) </t>
  </si>
  <si>
    <t>mitogen-activated</t>
  </si>
  <si>
    <t>PG471</t>
  </si>
  <si>
    <t xml:space="preserve"> TcChr40-S:1097530-1099119(+) </t>
  </si>
  <si>
    <t>PG782</t>
  </si>
  <si>
    <t xml:space="preserve"> TcChr2-S:14622-17183(-) </t>
  </si>
  <si>
    <t>PG4124</t>
  </si>
  <si>
    <t xml:space="preserve"> TcChr21-S:204157-206052(-) </t>
  </si>
  <si>
    <t>glutamine-dependent</t>
  </si>
  <si>
    <t>carbamoyl-phosphate</t>
  </si>
  <si>
    <t>PG2009</t>
  </si>
  <si>
    <t xml:space="preserve"> TcChr37-S:336788-339298(+) </t>
  </si>
  <si>
    <t>PG1198</t>
  </si>
  <si>
    <t xml:space="preserve"> TcChr14-S:87839-89542(-) </t>
  </si>
  <si>
    <t>PG4406</t>
  </si>
  <si>
    <t xml:space="preserve"> TcChr41-S:2271021-2272091(-) </t>
  </si>
  <si>
    <t>PG1031</t>
  </si>
  <si>
    <t xml:space="preserve"> TcChr39-S:1124878-1128309(-) </t>
  </si>
  <si>
    <t>PG3795</t>
  </si>
  <si>
    <t xml:space="preserve"> TcChr10-S:431795-433609(-) </t>
  </si>
  <si>
    <t>kinase</t>
  </si>
  <si>
    <t>PG470</t>
  </si>
  <si>
    <t xml:space="preserve"> TcChr40-S:1091389-1094145(+) </t>
  </si>
  <si>
    <t>PG689</t>
  </si>
  <si>
    <t xml:space="preserve"> TcChr32-S:657054-658751(-) </t>
  </si>
  <si>
    <t>zinc</t>
  </si>
  <si>
    <t>finger</t>
  </si>
  <si>
    <t>PG3089</t>
  </si>
  <si>
    <t xml:space="preserve"> TcChr20-S:84700-86577(-) </t>
  </si>
  <si>
    <t>PG4610</t>
  </si>
  <si>
    <t xml:space="preserve"> TcChr28-S:147269-148297(+) </t>
  </si>
  <si>
    <t>PG4422</t>
  </si>
  <si>
    <t xml:space="preserve"> TcChr41-S:2325364-2326647(+) </t>
  </si>
  <si>
    <t>PG4367</t>
  </si>
  <si>
    <t xml:space="preserve"> TcChr41-S:1714289-1715707(-) </t>
  </si>
  <si>
    <t>PG3888</t>
  </si>
  <si>
    <t xml:space="preserve"> TcChr30-S:389553-390218(-) </t>
  </si>
  <si>
    <t>PG79</t>
  </si>
  <si>
    <t xml:space="preserve"> TcChr23-S:532971-533696(+) </t>
  </si>
  <si>
    <t>3-oxoacyl-ACP</t>
  </si>
  <si>
    <t>reductase</t>
  </si>
  <si>
    <t>PG3726</t>
  </si>
  <si>
    <t xml:space="preserve"> TcChr10-S:115710-116924(+) </t>
  </si>
  <si>
    <t>PG4213</t>
  </si>
  <si>
    <t xml:space="preserve"> TcChr15-S:88765-89337(+) </t>
  </si>
  <si>
    <t>mitochondrial</t>
  </si>
  <si>
    <t>precursor</t>
  </si>
  <si>
    <t>PG3773</t>
  </si>
  <si>
    <t xml:space="preserve"> TcChr10-S:346068-347492(-) </t>
  </si>
  <si>
    <t>ATP</t>
  </si>
  <si>
    <t>synthase</t>
  </si>
  <si>
    <t>PG592</t>
  </si>
  <si>
    <t xml:space="preserve"> TcChr32-S:123745-124794(-) </t>
  </si>
  <si>
    <t>PG432</t>
  </si>
  <si>
    <t xml:space="preserve"> TcChr40-S:894166-897027(+) </t>
  </si>
  <si>
    <t>PG669</t>
  </si>
  <si>
    <t xml:space="preserve"> TcChr32-S:518604-520217(+) </t>
  </si>
  <si>
    <t>splicing</t>
  </si>
  <si>
    <t>factor</t>
  </si>
  <si>
    <t>PG1378</t>
  </si>
  <si>
    <t xml:space="preserve"> TcChr16-S:492235-494220(-) </t>
  </si>
  <si>
    <t>zinc-binding</t>
  </si>
  <si>
    <t>phosphatase</t>
  </si>
  <si>
    <t>PG651</t>
  </si>
  <si>
    <t xml:space="preserve"> TcChr32-S:452385-453947(+) </t>
  </si>
  <si>
    <t>PG2385</t>
  </si>
  <si>
    <t xml:space="preserve"> TcChr35-S:145529-147136(-) </t>
  </si>
  <si>
    <t>PG1226</t>
  </si>
  <si>
    <t xml:space="preserve"> TcChr14-S:252610-256395(-) </t>
  </si>
  <si>
    <t>PG3357</t>
  </si>
  <si>
    <t xml:space="preserve"> TcChr7-S:271646-272554(+) </t>
  </si>
  <si>
    <t>2Fe-2S</t>
  </si>
  <si>
    <t>iron-sulfur</t>
  </si>
  <si>
    <t>PG3701</t>
  </si>
  <si>
    <t xml:space="preserve"> TcChr38-S:1275210-1276253(+) </t>
  </si>
  <si>
    <t>PG4466</t>
  </si>
  <si>
    <t xml:space="preserve"> TcChr19-S:280167-281552(-) </t>
  </si>
  <si>
    <t>PG1725</t>
  </si>
  <si>
    <t xml:space="preserve"> TcChr34-S:427003-429309(-) </t>
  </si>
  <si>
    <t>ribosomal</t>
  </si>
  <si>
    <t>RNA</t>
  </si>
  <si>
    <t>PG4364</t>
  </si>
  <si>
    <t xml:space="preserve"> TcChr41-S:1703299-1705791(-) </t>
  </si>
  <si>
    <t>II</t>
  </si>
  <si>
    <t>PG2855</t>
  </si>
  <si>
    <t xml:space="preserve"> TcChr36-S:1132368-1133924(-) </t>
  </si>
  <si>
    <t>PG2979</t>
  </si>
  <si>
    <t xml:space="preserve"> TcChr1-S:46639-47184(+) </t>
  </si>
  <si>
    <t>small</t>
  </si>
  <si>
    <t>GTP-binding</t>
  </si>
  <si>
    <t>PG1880</t>
  </si>
  <si>
    <t xml:space="preserve"> TcChr18-S:421607-423886(-) </t>
  </si>
  <si>
    <t>V</t>
  </si>
  <si>
    <t>PG717</t>
  </si>
  <si>
    <t xml:space="preserve"> TcChr32-S:767822-771172(-) </t>
  </si>
  <si>
    <t>ERV/ALR sulfhydryl oxidase domain-containing protein</t>
  </si>
  <si>
    <t>N/A</t>
  </si>
  <si>
    <t>oxidation-reduction process</t>
  </si>
  <si>
    <t>trans-sialidase, putative (fragment)</t>
  </si>
  <si>
    <t>Flagellum attachment zone protein 6</t>
  </si>
  <si>
    <t>protein binding</t>
  </si>
  <si>
    <t>cilium, cytoskeleton</t>
  </si>
  <si>
    <t>ribosomal RNA processing protein 6, putative</t>
  </si>
  <si>
    <t>intracellular, nuclear exosome (RNase complex)</t>
  </si>
  <si>
    <t>Temperature dependent protein affecting M2 dsRNA replication, putative</t>
  </si>
  <si>
    <t>Yip1 domain containing protein, putative</t>
  </si>
  <si>
    <t>membrane</t>
  </si>
  <si>
    <t>hypothetical protein, conserved</t>
  </si>
  <si>
    <t>Present in the outer mitochondrial membrane proteome 6</t>
  </si>
  <si>
    <t>contractile vacuole, mitochondrial outer membrane</t>
  </si>
  <si>
    <t>axoneme</t>
  </si>
  <si>
    <t>cytoplasm</t>
  </si>
  <si>
    <t>metallo-peptidase, Clan MK, Family M67, putative</t>
  </si>
  <si>
    <t>trans-sialidase (pseudogene), putative</t>
  </si>
  <si>
    <t>cilium</t>
  </si>
  <si>
    <t>trans-sialidase, Group II, putative</t>
  </si>
  <si>
    <t>contractile vacuole, mitochondrion</t>
  </si>
  <si>
    <t>protein kinase PK4, putative</t>
  </si>
  <si>
    <t>zinc finger protein, putative</t>
  </si>
  <si>
    <t>trans-sialidase, Group V, putative</t>
  </si>
  <si>
    <t>programmed cell death 6 protein-like, putative</t>
  </si>
  <si>
    <t>calcium ion binding</t>
  </si>
  <si>
    <t>kinesin, putative</t>
  </si>
  <si>
    <t>ciliary plasm, cytoplasm, nuclear lumen</t>
  </si>
  <si>
    <t>ciliary basal body</t>
  </si>
  <si>
    <t>ciliary tip, cilium</t>
  </si>
  <si>
    <t>glutamine-dependent carbamoyl-phosphate synthetase (pseudogene), putative</t>
  </si>
  <si>
    <t>paraflagellar rod protein, putative</t>
  </si>
  <si>
    <t>motile cilium</t>
  </si>
  <si>
    <t>hypothetical protein</t>
  </si>
  <si>
    <t>UDP-Gal or UDP-GlcNAc-dependent glycosyltransferase, putative</t>
  </si>
  <si>
    <t>ATP synthase, putative</t>
  </si>
  <si>
    <t>splicing factor 3a, putative</t>
  </si>
  <si>
    <t>nucleus</t>
  </si>
  <si>
    <t>mitogen-activated protein kinase 3, putative</t>
  </si>
  <si>
    <t>Myotubularin-related protein, putative (fragment)</t>
  </si>
  <si>
    <t>small GTP-binding protein RAB6, putative</t>
  </si>
  <si>
    <t>GTP binding</t>
  </si>
  <si>
    <t>Golgi apparatus</t>
  </si>
  <si>
    <t>autophagocytosis associated protein, putative</t>
  </si>
  <si>
    <t>Pre-mRNA polyadenylation factor FIP1</t>
  </si>
  <si>
    <t>metal ion binding</t>
  </si>
  <si>
    <t>nucleoplasm</t>
  </si>
  <si>
    <t>mitochondrial matrix</t>
  </si>
  <si>
    <t>kinetoplast DNA-associated protein, putative</t>
  </si>
  <si>
    <t>trans-sialidase, Group III, putative</t>
  </si>
  <si>
    <t>SHQ1 protein, putative</t>
  </si>
  <si>
    <t>ciliary pocket</t>
  </si>
  <si>
    <t>beta-ketoacyl-ACP reductase</t>
  </si>
  <si>
    <t>mitochondrion</t>
  </si>
  <si>
    <t>myosin complex</t>
  </si>
  <si>
    <t>ATPase family associated with various cellular activities (AAA), putative</t>
  </si>
  <si>
    <t>ATP binding</t>
  </si>
  <si>
    <t>Trichohyalin, putative</t>
  </si>
  <si>
    <t>frataxin-like, mitochondrial precursor, putative</t>
  </si>
  <si>
    <t>histone deacetylase 1, putative</t>
  </si>
  <si>
    <t>General Fuction</t>
  </si>
  <si>
    <t>Metabolism</t>
  </si>
  <si>
    <t>chromosome organization</t>
  </si>
  <si>
    <t>nuclease activity</t>
  </si>
  <si>
    <t>vesicle-mediated transport</t>
  </si>
  <si>
    <t>peptidase</t>
  </si>
  <si>
    <t>nucleic acid binding</t>
  </si>
  <si>
    <t>structural</t>
  </si>
  <si>
    <t>protein phosphorylation/dephosphorylation</t>
  </si>
  <si>
    <t>Nucleic acid biding/ metal ion binding</t>
  </si>
  <si>
    <t xml:space="preserve">Nucleic acid biding </t>
  </si>
  <si>
    <t>Cellular localization</t>
  </si>
  <si>
    <t>Nucleus</t>
  </si>
  <si>
    <t>Transmembrane transport</t>
  </si>
  <si>
    <t>intracellular membrane</t>
  </si>
  <si>
    <t>Unknown function</t>
  </si>
  <si>
    <t>N/A = Not available</t>
  </si>
  <si>
    <t>Product Description</t>
  </si>
  <si>
    <t>pathogenicity</t>
  </si>
  <si>
    <t>Tritryp ID</t>
  </si>
  <si>
    <t xml:space="preserve">TcCLB.430605.40 </t>
  </si>
  <si>
    <t xml:space="preserve">TcCLB.511627.150 </t>
  </si>
  <si>
    <t xml:space="preserve">TcCLB.508781.20 </t>
  </si>
  <si>
    <t xml:space="preserve">TcCLB.510257.90 </t>
  </si>
  <si>
    <t xml:space="preserve">TcCLB.511871.80 </t>
  </si>
  <si>
    <t xml:space="preserve">TcCLB.508371.10 </t>
  </si>
  <si>
    <t xml:space="preserve">TcCLB.511911.159 </t>
  </si>
  <si>
    <t xml:space="preserve">TcCLB.508571.10 </t>
  </si>
  <si>
    <t xml:space="preserve">TcCLB.509551.50 </t>
  </si>
  <si>
    <t xml:space="preserve">TcCLB.511181.40 </t>
  </si>
  <si>
    <t xml:space="preserve">TcCLB.511729.20 </t>
  </si>
  <si>
    <t xml:space="preserve">TcCLB.511733.80 </t>
  </si>
  <si>
    <t xml:space="preserve">TcCLB.503479.40 </t>
  </si>
  <si>
    <t xml:space="preserve">TcCLB.504133.45 </t>
  </si>
  <si>
    <t xml:space="preserve">TcCLB.505807.140 </t>
  </si>
  <si>
    <t xml:space="preserve">TcCLB.505965.80 </t>
  </si>
  <si>
    <t xml:space="preserve">TcCLB.506147.80 </t>
  </si>
  <si>
    <t xml:space="preserve">TcCLB.506181.10 </t>
  </si>
  <si>
    <t xml:space="preserve">TcCLB.506203.110 </t>
  </si>
  <si>
    <t xml:space="preserve">TcCLB.506359.40 </t>
  </si>
  <si>
    <t xml:space="preserve">TcCLB.506369.40 </t>
  </si>
  <si>
    <t xml:space="preserve">TcCLB.506735.20 </t>
  </si>
  <si>
    <t xml:space="preserve">TcCLB.506737.40 </t>
  </si>
  <si>
    <t xml:space="preserve">TcCLB.506739.70 </t>
  </si>
  <si>
    <t xml:space="preserve">TcCLB.506755.30 </t>
  </si>
  <si>
    <t xml:space="preserve">TcCLB.506779.120 </t>
  </si>
  <si>
    <t xml:space="preserve">TcCLB.507625.190 </t>
  </si>
  <si>
    <t xml:space="preserve">TcCLB.507677.10 </t>
  </si>
  <si>
    <t xml:space="preserve">TcCLB.507711.180 </t>
  </si>
  <si>
    <t xml:space="preserve">TcCLB.507883.60 </t>
  </si>
  <si>
    <t xml:space="preserve">TcCLB.507941.50 </t>
  </si>
  <si>
    <t xml:space="preserve">TcCLB.507941.70 </t>
  </si>
  <si>
    <t xml:space="preserve">TcCLB.508723.40 </t>
  </si>
  <si>
    <t xml:space="preserve">TcCLB.508973.60 </t>
  </si>
  <si>
    <t xml:space="preserve">TcCLB.509633.20 </t>
  </si>
  <si>
    <t xml:space="preserve">TcCLB.510289.50 </t>
  </si>
  <si>
    <t xml:space="preserve">TcCLB.510351.80 </t>
  </si>
  <si>
    <t xml:space="preserve">TcCLB.510615.10 </t>
  </si>
  <si>
    <t xml:space="preserve">TcCLB.511529.40 </t>
  </si>
  <si>
    <t xml:space="preserve">TcCLB.511537.69 </t>
  </si>
  <si>
    <t xml:space="preserve">TcCLB.511621.100 </t>
  </si>
  <si>
    <t xml:space="preserve">TcCLB.511751.220 </t>
  </si>
  <si>
    <t xml:space="preserve">TcCLB.509247.60 </t>
  </si>
  <si>
    <t xml:space="preserve">TcCLB.507627.9 </t>
  </si>
  <si>
    <t xml:space="preserve">TcCLB.511039.10 </t>
  </si>
  <si>
    <t xml:space="preserve">TcCLB.509475.10 </t>
  </si>
  <si>
    <t xml:space="preserve">TcCLB.506515.20 </t>
  </si>
  <si>
    <t xml:space="preserve">TcCLB.508387.90 </t>
  </si>
  <si>
    <t xml:space="preserve">TcCLB.507099.50 </t>
  </si>
  <si>
    <t xml:space="preserve">TcCLB.506869.60 </t>
  </si>
  <si>
    <t xml:space="preserve">TcCLB.504057.110 </t>
  </si>
  <si>
    <t xml:space="preserve">TcCLB.510077.40 </t>
  </si>
  <si>
    <t xml:space="preserve">TcCLB.509171.90 </t>
  </si>
  <si>
    <t xml:space="preserve">TcCLB.506717.130 </t>
  </si>
  <si>
    <t xml:space="preserve">TcCLB.510377.500 </t>
  </si>
  <si>
    <t xml:space="preserve">TcCLB.506765.40 </t>
  </si>
  <si>
    <t xml:space="preserve">TcCLB.511129.40 </t>
  </si>
  <si>
    <t xml:space="preserve">TcCLB.506965.170 </t>
  </si>
  <si>
    <t xml:space="preserve">TcCLB.435601.10 </t>
  </si>
  <si>
    <t xml:space="preserve">TcCLB.511805.20 </t>
  </si>
  <si>
    <t xml:space="preserve">TcCLB.508605.20 </t>
  </si>
  <si>
    <t xml:space="preserve">TcCLB.506941.159 </t>
  </si>
  <si>
    <t xml:space="preserve">TcCLB.509819.49 </t>
  </si>
  <si>
    <t>ATPsynthase;putative</t>
  </si>
  <si>
    <t>autophagocytosisassociatedprotein;putative</t>
  </si>
  <si>
    <t>frataxin-like;mitochondrialprecursor;putative</t>
  </si>
  <si>
    <t>glutamine-dependentcarbamoyl-phosphatesynthetase(pseudogene);putative;GATase-CPSase(pseudogene);putative;carbamoyl-phosphatesynthase(ammonia)(pseudogene);putative(PYR1A-B)</t>
  </si>
  <si>
    <t>histonedeacetylase1;putative</t>
  </si>
  <si>
    <t>hypotheticalprotein</t>
  </si>
  <si>
    <t>hypotheticalprotein;conserved</t>
  </si>
  <si>
    <t>hypotheticalprotein;conserved(pseudogene)</t>
  </si>
  <si>
    <t>kinesin;putative</t>
  </si>
  <si>
    <t>kinetoplastDNA-associatedprotein;putative</t>
  </si>
  <si>
    <t>mitogen-activatedproteinkinase3;putative</t>
  </si>
  <si>
    <t>O-sialoglycoproteinendopeptidase;putative;metallo-peptidase;ClanMK;FamilyM67;putative</t>
  </si>
  <si>
    <t>paraflagellarrodprotein;putative</t>
  </si>
  <si>
    <t>programmedcelldeath6protein-like;putative</t>
  </si>
  <si>
    <t>proteinkinase;putative</t>
  </si>
  <si>
    <t>ribosomalRNAprocessingprotein6;putative;exosomecomplexexonuclease;putative(RRP6)</t>
  </si>
  <si>
    <t>smallGTP-bindingproteinRAB6;putative</t>
  </si>
  <si>
    <t>splicingfactor3a;putative</t>
  </si>
  <si>
    <t>trans-sialidase(pseudogene);putative</t>
  </si>
  <si>
    <t>trans-sialidase;GroupII;putative</t>
  </si>
  <si>
    <t>trans-sialidase;GroupIII;putative</t>
  </si>
  <si>
    <t>trans-sialidase;GroupV;putative</t>
  </si>
  <si>
    <t>trans-sialidase;putative(fragment)</t>
  </si>
  <si>
    <t>Trichohyalin;putative</t>
  </si>
  <si>
    <t>UDP-GalorUDP-GlcNAc-dependentglycosyltransferase;putative</t>
  </si>
  <si>
    <t>zincfingerprotein;putative</t>
  </si>
  <si>
    <t>zinc-bindingphosphatase;putative(fragment)</t>
  </si>
  <si>
    <t xml:space="preserve">2Fe-2S iron-sulfur cluster binding domain containing protein; putative </t>
  </si>
  <si>
    <t xml:space="preserve">3-oxoacyl-ACP reductase; putative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</si>
</sst>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1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6848-A162-480E-B6E3-8CC59B5CB633}">
  <dimension ref="A1:BB69"/>
  <sheetViews>
    <sheetView tabSelected="1" zoomScale="85" zoomScaleNormal="85" workbookViewId="0">
      <selection sqref="A1:XFD1048576"/>
    </sheetView>
  </sheetViews>
  <sheetFormatPr defaultRowHeight="12.5" x14ac:dyDescent="0.25"/>
  <cols>
    <col min="1" max="1" width="8.7265625" style="3"/>
    <col min="2" max="2" width="16.26953125" style="3" bestFit="1" customWidth="1"/>
    <col min="3" max="3" width="17.36328125" style="3" customWidth="1"/>
    <col min="4" max="4" width="31.90625" style="3" customWidth="1"/>
    <col min="5" max="5" width="26.08984375" style="4" customWidth="1"/>
    <col min="6" max="6" width="19.7265625" style="3" customWidth="1"/>
    <col min="7" max="7" width="8.7265625" style="3"/>
    <col min="8" max="19" width="8.90625" style="3" bestFit="1" customWidth="1"/>
    <col min="20" max="20" width="9.36328125" style="3" bestFit="1" customWidth="1"/>
    <col min="21" max="22" width="8.90625" style="3" bestFit="1" customWidth="1"/>
    <col min="23" max="24" width="11.54296875" style="3" bestFit="1" customWidth="1"/>
    <col min="25" max="25" width="9.1796875" style="3" bestFit="1" customWidth="1"/>
    <col min="26" max="26" width="11.54296875" style="3" bestFit="1" customWidth="1"/>
    <col min="27" max="27" width="12.7265625" style="3" bestFit="1" customWidth="1"/>
    <col min="28" max="28" width="11.54296875" style="3" bestFit="1" customWidth="1"/>
    <col min="29" max="30" width="11.90625" style="3" bestFit="1" customWidth="1"/>
    <col min="31" max="31" width="14" style="3" bestFit="1" customWidth="1"/>
    <col min="32" max="34" width="11.90625" style="3" bestFit="1" customWidth="1"/>
    <col min="35" max="35" width="12.7265625" style="3" bestFit="1" customWidth="1"/>
    <col min="36" max="37" width="11.54296875" style="3" bestFit="1" customWidth="1"/>
    <col min="38" max="38" width="12.7265625" style="3" bestFit="1" customWidth="1"/>
    <col min="39" max="44" width="11.54296875" style="3" bestFit="1" customWidth="1"/>
    <col min="45" max="45" width="12.7265625" style="3" bestFit="1" customWidth="1"/>
    <col min="46" max="46" width="11.54296875" style="3" bestFit="1" customWidth="1"/>
    <col min="47" max="48" width="8.7265625" style="3"/>
    <col min="49" max="50" width="11.54296875" style="3" bestFit="1" customWidth="1"/>
    <col min="51" max="54" width="8.90625" style="3" bestFit="1" customWidth="1"/>
    <col min="55" max="16384" width="8.7265625" style="3"/>
  </cols>
  <sheetData>
    <row r="1" spans="1:54" s="1" customFormat="1" ht="13" x14ac:dyDescent="0.3">
      <c r="A1" s="1" t="s">
        <v>0</v>
      </c>
      <c r="B1" s="1" t="s">
        <v>298</v>
      </c>
      <c r="C1" s="1" t="s">
        <v>1</v>
      </c>
      <c r="D1" s="1" t="s">
        <v>296</v>
      </c>
      <c r="E1" s="2" t="s">
        <v>279</v>
      </c>
      <c r="F1" s="1" t="s">
        <v>290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</row>
    <row r="2" spans="1:54" x14ac:dyDescent="0.25">
      <c r="A2" s="3" t="s">
        <v>192</v>
      </c>
      <c r="B2" s="3" t="s">
        <v>299</v>
      </c>
      <c r="C2" s="3" t="s">
        <v>389</v>
      </c>
      <c r="D2" s="3" t="s">
        <v>218</v>
      </c>
      <c r="E2" s="4" t="s">
        <v>220</v>
      </c>
      <c r="F2" s="3" t="s">
        <v>272</v>
      </c>
      <c r="G2" s="3" t="s">
        <v>193</v>
      </c>
      <c r="H2" s="3">
        <v>302</v>
      </c>
      <c r="I2" s="3">
        <v>302</v>
      </c>
      <c r="J2" s="3">
        <v>24.17</v>
      </c>
      <c r="K2" s="3">
        <v>24.17</v>
      </c>
      <c r="L2" s="3">
        <v>0</v>
      </c>
      <c r="M2" s="3">
        <v>1</v>
      </c>
      <c r="N2" s="3">
        <v>2</v>
      </c>
      <c r="O2" s="3">
        <v>2</v>
      </c>
      <c r="P2" s="3">
        <v>0</v>
      </c>
      <c r="Q2" s="3">
        <v>2</v>
      </c>
      <c r="R2" s="3">
        <v>2</v>
      </c>
      <c r="S2" s="3">
        <v>0</v>
      </c>
      <c r="T2" s="5">
        <v>2.5780860301355498E-25</v>
      </c>
      <c r="U2" s="3">
        <v>2</v>
      </c>
      <c r="V2" s="3">
        <v>2</v>
      </c>
      <c r="W2" s="3">
        <v>3654.8277587890602</v>
      </c>
      <c r="X2" s="3">
        <v>4250.4274902343795</v>
      </c>
      <c r="Y2" s="3">
        <v>6130.541015625</v>
      </c>
      <c r="Z2" s="3">
        <v>8651.9294433593805</v>
      </c>
      <c r="AA2" s="3">
        <v>10088.7849121094</v>
      </c>
      <c r="AB2" s="3">
        <v>10683.96875</v>
      </c>
      <c r="AC2" s="3">
        <v>730965.56265004806</v>
      </c>
      <c r="AD2" s="3">
        <v>850085.51071413595</v>
      </c>
      <c r="AE2" s="3">
        <v>1226108.2213954399</v>
      </c>
      <c r="AF2" s="3">
        <v>1730385.9144566299</v>
      </c>
      <c r="AG2" s="3">
        <v>2017757.0124888001</v>
      </c>
      <c r="AH2" s="3">
        <v>2136793.78184071</v>
      </c>
      <c r="AI2" s="3">
        <v>7743.2792653606803</v>
      </c>
      <c r="AJ2" s="3">
        <v>8947.3201011023302</v>
      </c>
      <c r="AK2" s="3">
        <v>13104.723427013299</v>
      </c>
      <c r="AL2" s="3">
        <v>18345.145749281699</v>
      </c>
      <c r="AM2" s="3">
        <v>21270.533123903999</v>
      </c>
      <c r="AN2" s="3">
        <v>22731.848742986302</v>
      </c>
      <c r="AO2" s="3">
        <v>8674.7307562997994</v>
      </c>
      <c r="AP2" s="3">
        <v>14641.5922937045</v>
      </c>
      <c r="AQ2" s="3">
        <v>13341.9385339338</v>
      </c>
      <c r="AR2" s="3">
        <v>18682.210800557699</v>
      </c>
      <c r="AS2" s="3">
        <v>23755.6642278814</v>
      </c>
      <c r="AT2" s="3">
        <v>22731.848742986302</v>
      </c>
      <c r="AU2" s="3" t="s">
        <v>194</v>
      </c>
      <c r="AV2" s="3" t="s">
        <v>195</v>
      </c>
      <c r="AW2" s="3">
        <f t="shared" ref="AW2:AW33" si="0">AVERAGE(AO2,AP2,AQ2)</f>
        <v>12219.420527979368</v>
      </c>
      <c r="AX2" s="3">
        <f t="shared" ref="AX2:AX33" si="1">AVERAGE(AR2,AS2,AT2)</f>
        <v>21723.241257141799</v>
      </c>
      <c r="AY2" s="3">
        <f t="shared" ref="AY2:AY33" si="2">AX2/AW2</f>
        <v>1.7777636187739916</v>
      </c>
      <c r="AZ2" s="3">
        <f t="shared" ref="AZ2:AZ33" si="3">TTEST(AO2:AQ2,AR2:AT2,2,2)</f>
        <v>1.6302041725757551E-2</v>
      </c>
      <c r="BA2" s="3">
        <f t="shared" ref="BA2:BA33" si="4">LOG(AY2,2)</f>
        <v>0.83006350825437347</v>
      </c>
      <c r="BB2" s="3">
        <f t="shared" ref="BB2:BB33" si="5">-LOG(AZ2,2)</f>
        <v>5.9388035257380256</v>
      </c>
    </row>
    <row r="3" spans="1:54" x14ac:dyDescent="0.25">
      <c r="A3" s="3" t="s">
        <v>160</v>
      </c>
      <c r="B3" s="3" t="s">
        <v>300</v>
      </c>
      <c r="C3" s="3" t="s">
        <v>390</v>
      </c>
      <c r="D3" s="3" t="s">
        <v>271</v>
      </c>
      <c r="E3" s="4" t="s">
        <v>280</v>
      </c>
      <c r="F3" s="3" t="s">
        <v>272</v>
      </c>
      <c r="G3" s="3" t="s">
        <v>161</v>
      </c>
      <c r="H3" s="3">
        <v>241</v>
      </c>
      <c r="I3" s="3">
        <v>241</v>
      </c>
      <c r="J3" s="3">
        <v>16.600000000000001</v>
      </c>
      <c r="K3" s="3">
        <v>16.600000000000001</v>
      </c>
      <c r="L3" s="3">
        <v>0</v>
      </c>
      <c r="M3" s="3">
        <v>1</v>
      </c>
      <c r="N3" s="3">
        <v>3</v>
      </c>
      <c r="O3" s="3">
        <v>2</v>
      </c>
      <c r="P3" s="3">
        <v>0</v>
      </c>
      <c r="Q3" s="3">
        <v>3</v>
      </c>
      <c r="R3" s="3">
        <v>2</v>
      </c>
      <c r="S3" s="3">
        <v>0</v>
      </c>
      <c r="T3" s="5">
        <v>1.1528378829001899E-19</v>
      </c>
      <c r="U3" s="3">
        <v>1</v>
      </c>
      <c r="V3" s="3">
        <v>1</v>
      </c>
      <c r="W3" s="3">
        <v>82322.125</v>
      </c>
      <c r="X3" s="3">
        <v>50815.58984375</v>
      </c>
      <c r="Y3" s="3">
        <v>82179.8828125</v>
      </c>
      <c r="Z3" s="3">
        <v>105691.703125</v>
      </c>
      <c r="AA3" s="3">
        <v>125525.640625</v>
      </c>
      <c r="AB3" s="3">
        <v>133919.515625</v>
      </c>
      <c r="AC3" s="3">
        <v>1083247.12142779</v>
      </c>
      <c r="AD3" s="3">
        <v>668664.00037532405</v>
      </c>
      <c r="AE3" s="3">
        <v>1081375.4078373699</v>
      </c>
      <c r="AF3" s="3">
        <v>1390758.9626598801</v>
      </c>
      <c r="AG3" s="3">
        <v>1651746.58540958</v>
      </c>
      <c r="AH3" s="3">
        <v>1762198.5560234899</v>
      </c>
      <c r="AI3" s="3">
        <v>11475.075438853701</v>
      </c>
      <c r="AJ3" s="3">
        <v>7037.1585779308198</v>
      </c>
      <c r="AK3" s="3">
        <v>11559.253516585901</v>
      </c>
      <c r="AL3" s="3">
        <v>14743.9945153393</v>
      </c>
      <c r="AM3" s="3">
        <v>17411.2938824675</v>
      </c>
      <c r="AN3" s="3">
        <v>18746.793149186102</v>
      </c>
      <c r="AO3" s="3">
        <v>12855.430681105399</v>
      </c>
      <c r="AP3" s="3">
        <v>11515.761774468599</v>
      </c>
      <c r="AQ3" s="3">
        <v>11768.4933051346</v>
      </c>
      <c r="AR3" s="3">
        <v>15014.8937131568</v>
      </c>
      <c r="AS3" s="3">
        <v>19445.532880416598</v>
      </c>
      <c r="AT3" s="3">
        <v>18746.793149186102</v>
      </c>
      <c r="AU3" s="3" t="s">
        <v>162</v>
      </c>
      <c r="AV3" s="3" t="s">
        <v>163</v>
      </c>
      <c r="AW3" s="3">
        <f t="shared" si="0"/>
        <v>12046.5619202362</v>
      </c>
      <c r="AX3" s="3">
        <f t="shared" si="1"/>
        <v>17735.739914253169</v>
      </c>
      <c r="AY3" s="3">
        <f t="shared" si="2"/>
        <v>1.4722656996815089</v>
      </c>
      <c r="AZ3" s="3">
        <f t="shared" si="3"/>
        <v>1.6628529514077117E-2</v>
      </c>
      <c r="BA3" s="3">
        <f t="shared" si="4"/>
        <v>0.55803805795851669</v>
      </c>
      <c r="BB3" s="3">
        <f t="shared" si="5"/>
        <v>5.9101955952053427</v>
      </c>
    </row>
    <row r="4" spans="1:54" x14ac:dyDescent="0.25">
      <c r="A4" s="3" t="s">
        <v>170</v>
      </c>
      <c r="B4" s="3" t="s">
        <v>301</v>
      </c>
      <c r="C4" s="3" t="s">
        <v>362</v>
      </c>
      <c r="D4" s="3" t="s">
        <v>254</v>
      </c>
      <c r="E4" s="4" t="s">
        <v>292</v>
      </c>
      <c r="F4" s="3" t="s">
        <v>293</v>
      </c>
      <c r="G4" s="3" t="s">
        <v>171</v>
      </c>
      <c r="H4" s="3">
        <v>474</v>
      </c>
      <c r="I4" s="3">
        <v>474</v>
      </c>
      <c r="J4" s="3">
        <v>19.829999999999998</v>
      </c>
      <c r="K4" s="3">
        <v>19.829999999999998</v>
      </c>
      <c r="L4" s="3">
        <v>3.7970000000000002</v>
      </c>
      <c r="M4" s="3">
        <v>1</v>
      </c>
      <c r="N4" s="3">
        <v>8</v>
      </c>
      <c r="O4" s="3">
        <v>7</v>
      </c>
      <c r="P4" s="3">
        <v>0</v>
      </c>
      <c r="Q4" s="3">
        <v>8</v>
      </c>
      <c r="R4" s="3">
        <v>7</v>
      </c>
      <c r="S4" s="3">
        <v>0</v>
      </c>
      <c r="T4" s="5">
        <v>5.1873304522303201E-63</v>
      </c>
      <c r="U4" s="3">
        <v>8</v>
      </c>
      <c r="V4" s="3">
        <v>7</v>
      </c>
      <c r="W4" s="3">
        <v>867354.896484375</v>
      </c>
      <c r="X4" s="3">
        <v>631758.79394531297</v>
      </c>
      <c r="Y4" s="3">
        <v>929762.96533203102</v>
      </c>
      <c r="Z4" s="3">
        <v>1197103.03271484</v>
      </c>
      <c r="AA4" s="3">
        <v>1028049.82470703</v>
      </c>
      <c r="AB4" s="3">
        <v>1132481.2558593799</v>
      </c>
      <c r="AC4" s="3">
        <v>68336651.4052158</v>
      </c>
      <c r="AD4" s="3">
        <v>49687285.2391086</v>
      </c>
      <c r="AE4" s="3">
        <v>73101100.742925301</v>
      </c>
      <c r="AF4" s="3">
        <v>123214425.566769</v>
      </c>
      <c r="AG4" s="3">
        <v>98632552.478108898</v>
      </c>
      <c r="AH4" s="3">
        <v>108324921.61056399</v>
      </c>
      <c r="AI4" s="3">
        <v>723905.20556372602</v>
      </c>
      <c r="AJ4" s="3">
        <v>522472.81348513399</v>
      </c>
      <c r="AK4" s="3">
        <v>781553.96582924097</v>
      </c>
      <c r="AL4" s="3">
        <v>1306785.4170749499</v>
      </c>
      <c r="AM4" s="3">
        <v>1039603.34474183</v>
      </c>
      <c r="AN4" s="3">
        <v>1152392.7830910999</v>
      </c>
      <c r="AO4" s="3">
        <v>810984.92462245899</v>
      </c>
      <c r="AP4" s="3">
        <v>854986.05539457395</v>
      </c>
      <c r="AQ4" s="3">
        <v>795701.26230602898</v>
      </c>
      <c r="AR4" s="3">
        <v>1330795.6756813901</v>
      </c>
      <c r="AS4" s="3">
        <v>1161064.8329314999</v>
      </c>
      <c r="AT4" s="3">
        <v>1152392.7830910999</v>
      </c>
      <c r="AU4" s="3" t="s">
        <v>172</v>
      </c>
      <c r="AV4" s="3" t="s">
        <v>173</v>
      </c>
      <c r="AW4" s="3">
        <f t="shared" si="0"/>
        <v>820557.41410768731</v>
      </c>
      <c r="AX4" s="3">
        <f t="shared" si="1"/>
        <v>1214751.0972346633</v>
      </c>
      <c r="AY4" s="3">
        <f t="shared" si="2"/>
        <v>1.4803974424576258</v>
      </c>
      <c r="AZ4" s="3">
        <f t="shared" si="3"/>
        <v>2.9057903511054057E-3</v>
      </c>
      <c r="BA4" s="3">
        <f t="shared" si="4"/>
        <v>0.56598454834541623</v>
      </c>
      <c r="BB4" s="3">
        <f t="shared" si="5"/>
        <v>8.426853666457788</v>
      </c>
    </row>
    <row r="5" spans="1:54" x14ac:dyDescent="0.25">
      <c r="A5" s="3" t="s">
        <v>74</v>
      </c>
      <c r="B5" s="3" t="s">
        <v>302</v>
      </c>
      <c r="C5" s="3" t="s">
        <v>363</v>
      </c>
      <c r="D5" s="3" t="s">
        <v>262</v>
      </c>
      <c r="E5" s="4" t="s">
        <v>219</v>
      </c>
      <c r="F5" s="3" t="s">
        <v>219</v>
      </c>
      <c r="G5" s="3" t="s">
        <v>75</v>
      </c>
      <c r="H5" s="3">
        <v>270</v>
      </c>
      <c r="I5" s="3">
        <v>270</v>
      </c>
      <c r="J5" s="3">
        <v>30</v>
      </c>
      <c r="K5" s="3">
        <v>30</v>
      </c>
      <c r="L5" s="3">
        <v>5.9260000000000002</v>
      </c>
      <c r="M5" s="3">
        <v>1</v>
      </c>
      <c r="N5" s="3">
        <v>9</v>
      </c>
      <c r="O5" s="3">
        <v>5</v>
      </c>
      <c r="P5" s="3">
        <v>0</v>
      </c>
      <c r="Q5" s="3">
        <v>9</v>
      </c>
      <c r="R5" s="3">
        <v>5</v>
      </c>
      <c r="S5" s="3">
        <v>0</v>
      </c>
      <c r="T5" s="5">
        <v>2.2348952873041098E-62</v>
      </c>
      <c r="U5" s="3">
        <v>9</v>
      </c>
      <c r="V5" s="3">
        <v>5</v>
      </c>
      <c r="W5" s="3">
        <v>568675.41870117199</v>
      </c>
      <c r="X5" s="3">
        <v>352656.27685546898</v>
      </c>
      <c r="Y5" s="3">
        <v>657241.11791992199</v>
      </c>
      <c r="Z5" s="3">
        <v>753632.96386718797</v>
      </c>
      <c r="AA5" s="3">
        <v>673302.955078125</v>
      </c>
      <c r="AB5" s="3">
        <v>789130.28222656297</v>
      </c>
      <c r="AC5" s="3">
        <v>76703466.750009596</v>
      </c>
      <c r="AD5" s="3">
        <v>48817763.633068703</v>
      </c>
      <c r="AE5" s="3">
        <v>91056403.4000182</v>
      </c>
      <c r="AF5" s="3">
        <v>104253507.143327</v>
      </c>
      <c r="AG5" s="3">
        <v>91915051.541334406</v>
      </c>
      <c r="AH5" s="3">
        <v>106584764.53828301</v>
      </c>
      <c r="AI5" s="3">
        <v>812536.72404671297</v>
      </c>
      <c r="AJ5" s="3">
        <v>513706.758416923</v>
      </c>
      <c r="AK5" s="3">
        <v>973870.97776874702</v>
      </c>
      <c r="AL5" s="3">
        <v>1105521.43413955</v>
      </c>
      <c r="AM5" s="3">
        <v>968540.76417254703</v>
      </c>
      <c r="AN5" s="3">
        <v>1133880.47381152</v>
      </c>
      <c r="AO5" s="3">
        <v>910278.070719018</v>
      </c>
      <c r="AP5" s="3">
        <v>840641.08920552605</v>
      </c>
      <c r="AQ5" s="3">
        <v>991499.49998860096</v>
      </c>
      <c r="AR5" s="3">
        <v>1125833.7632961399</v>
      </c>
      <c r="AS5" s="3">
        <v>1081699.6946278601</v>
      </c>
      <c r="AT5" s="3">
        <v>1133880.47381152</v>
      </c>
      <c r="AU5" s="3" t="s">
        <v>76</v>
      </c>
      <c r="AV5" s="3" t="s">
        <v>77</v>
      </c>
      <c r="AW5" s="3">
        <f t="shared" si="0"/>
        <v>914139.55330438167</v>
      </c>
      <c r="AX5" s="3">
        <f t="shared" si="1"/>
        <v>1113804.6439118402</v>
      </c>
      <c r="AY5" s="3">
        <f t="shared" si="2"/>
        <v>1.2184186100313896</v>
      </c>
      <c r="AZ5" s="3">
        <f t="shared" si="3"/>
        <v>1.2717868948297007E-2</v>
      </c>
      <c r="BA5" s="3">
        <f t="shared" si="4"/>
        <v>0.28500988271833677</v>
      </c>
      <c r="BB5" s="3">
        <f t="shared" si="5"/>
        <v>6.2969992420528476</v>
      </c>
    </row>
    <row r="6" spans="1:54" x14ac:dyDescent="0.25">
      <c r="A6" s="3" t="s">
        <v>166</v>
      </c>
      <c r="B6" s="3" t="s">
        <v>303</v>
      </c>
      <c r="C6" s="3" t="s">
        <v>364</v>
      </c>
      <c r="D6" s="3" t="s">
        <v>277</v>
      </c>
      <c r="E6" s="4" t="s">
        <v>220</v>
      </c>
      <c r="F6" s="3" t="s">
        <v>272</v>
      </c>
      <c r="G6" s="3" t="s">
        <v>167</v>
      </c>
      <c r="H6" s="3">
        <v>190</v>
      </c>
      <c r="I6" s="3">
        <v>190</v>
      </c>
      <c r="J6" s="3">
        <v>25.26</v>
      </c>
      <c r="K6" s="3">
        <v>25.26</v>
      </c>
      <c r="L6" s="3">
        <v>0</v>
      </c>
      <c r="M6" s="3">
        <v>1</v>
      </c>
      <c r="N6" s="3">
        <v>5</v>
      </c>
      <c r="O6" s="3">
        <v>2</v>
      </c>
      <c r="P6" s="3">
        <v>0</v>
      </c>
      <c r="Q6" s="3">
        <v>5</v>
      </c>
      <c r="R6" s="3">
        <v>2</v>
      </c>
      <c r="S6" s="3">
        <v>0</v>
      </c>
      <c r="T6" s="5">
        <v>5.41803980278927E-36</v>
      </c>
      <c r="U6" s="3">
        <v>5</v>
      </c>
      <c r="V6" s="3">
        <v>2</v>
      </c>
      <c r="W6" s="3">
        <v>311222.03125</v>
      </c>
      <c r="X6" s="3">
        <v>124488.69433593799</v>
      </c>
      <c r="Y6" s="3">
        <v>322780.30761718802</v>
      </c>
      <c r="Z6" s="3">
        <v>444362.84667968802</v>
      </c>
      <c r="AA6" s="3">
        <v>434326.67480468802</v>
      </c>
      <c r="AB6" s="3">
        <v>520412.208984375</v>
      </c>
      <c r="AC6" s="3">
        <v>29503095.8145396</v>
      </c>
      <c r="AD6" s="3">
        <v>13813169.0566618</v>
      </c>
      <c r="AE6" s="3">
        <v>30855897.256976001</v>
      </c>
      <c r="AF6" s="3">
        <v>40167949.878440402</v>
      </c>
      <c r="AG6" s="3">
        <v>37787045.063421004</v>
      </c>
      <c r="AH6" s="3">
        <v>45575245.192170598</v>
      </c>
      <c r="AI6" s="3">
        <v>312532.794645546</v>
      </c>
      <c r="AJ6" s="3">
        <v>145116.17044641401</v>
      </c>
      <c r="AK6" s="3">
        <v>329936.53434937098</v>
      </c>
      <c r="AL6" s="3">
        <v>425896.66215546097</v>
      </c>
      <c r="AM6" s="3">
        <v>398249.48744711</v>
      </c>
      <c r="AN6" s="3">
        <v>484843.03395926103</v>
      </c>
      <c r="AO6" s="3">
        <v>350127.866134474</v>
      </c>
      <c r="AP6" s="3">
        <v>237471.30748550699</v>
      </c>
      <c r="AQ6" s="3">
        <v>335908.87941323698</v>
      </c>
      <c r="AR6" s="3">
        <v>433721.88645346602</v>
      </c>
      <c r="AS6" s="3">
        <v>444778.74849725701</v>
      </c>
      <c r="AT6" s="3">
        <v>484843.03395926103</v>
      </c>
      <c r="AU6" s="3" t="s">
        <v>168</v>
      </c>
      <c r="AV6" s="3" t="s">
        <v>169</v>
      </c>
      <c r="AW6" s="3">
        <f t="shared" si="0"/>
        <v>307836.01767773932</v>
      </c>
      <c r="AX6" s="3">
        <f t="shared" si="1"/>
        <v>454447.88963666139</v>
      </c>
      <c r="AY6" s="3">
        <f t="shared" si="2"/>
        <v>1.4762661402162625</v>
      </c>
      <c r="AZ6" s="3">
        <f t="shared" si="3"/>
        <v>1.9255389388435955E-2</v>
      </c>
      <c r="BA6" s="3">
        <f t="shared" si="4"/>
        <v>0.56195283288757669</v>
      </c>
      <c r="BB6" s="3">
        <f t="shared" si="5"/>
        <v>5.6985938917197867</v>
      </c>
    </row>
    <row r="7" spans="1:54" x14ac:dyDescent="0.25">
      <c r="A7" s="3" t="s">
        <v>129</v>
      </c>
      <c r="B7" s="3" t="s">
        <v>304</v>
      </c>
      <c r="C7" s="3" t="s">
        <v>365</v>
      </c>
      <c r="D7" s="3" t="s">
        <v>249</v>
      </c>
      <c r="E7" s="4" t="s">
        <v>280</v>
      </c>
      <c r="F7" s="3" t="s">
        <v>234</v>
      </c>
      <c r="G7" s="3" t="s">
        <v>130</v>
      </c>
      <c r="H7" s="3">
        <v>632</v>
      </c>
      <c r="I7" s="3">
        <v>632</v>
      </c>
      <c r="J7" s="3">
        <v>5.8540000000000001</v>
      </c>
      <c r="K7" s="3">
        <v>5.8540000000000001</v>
      </c>
      <c r="L7" s="3">
        <v>0</v>
      </c>
      <c r="M7" s="3">
        <v>1</v>
      </c>
      <c r="N7" s="3">
        <v>3</v>
      </c>
      <c r="O7" s="3">
        <v>2</v>
      </c>
      <c r="P7" s="3">
        <v>0</v>
      </c>
      <c r="Q7" s="3">
        <v>3</v>
      </c>
      <c r="R7" s="3">
        <v>2</v>
      </c>
      <c r="S7" s="3">
        <v>0</v>
      </c>
      <c r="T7" s="5">
        <v>6.6219712693987304E-20</v>
      </c>
      <c r="U7" s="3">
        <v>3</v>
      </c>
      <c r="V7" s="3">
        <v>2</v>
      </c>
      <c r="W7" s="3">
        <v>192416.296875</v>
      </c>
      <c r="X7" s="3">
        <v>130931.666015625</v>
      </c>
      <c r="Y7" s="3">
        <v>239745.8359375</v>
      </c>
      <c r="Z7" s="3">
        <v>255511.0703125</v>
      </c>
      <c r="AA7" s="3">
        <v>293331.4140625</v>
      </c>
      <c r="AB7" s="3">
        <v>316875.375</v>
      </c>
      <c r="AC7" s="3">
        <v>27167285.439588599</v>
      </c>
      <c r="AD7" s="3">
        <v>19493171.589512501</v>
      </c>
      <c r="AE7" s="3">
        <v>34212733.449943401</v>
      </c>
      <c r="AF7" s="3">
        <v>35411728.821689799</v>
      </c>
      <c r="AG7" s="3">
        <v>40476590.946185902</v>
      </c>
      <c r="AH7" s="3">
        <v>43630833.9620708</v>
      </c>
      <c r="AI7" s="3">
        <v>287789.04067360802</v>
      </c>
      <c r="AJ7" s="3">
        <v>205265.17969547701</v>
      </c>
      <c r="AK7" s="3">
        <v>365846.62971592502</v>
      </c>
      <c r="AL7" s="3">
        <v>375427.95160168898</v>
      </c>
      <c r="AM7" s="3">
        <v>426582.34475964401</v>
      </c>
      <c r="AN7" s="3">
        <v>464157.80810713698</v>
      </c>
      <c r="AO7" s="3">
        <v>322407.64628306101</v>
      </c>
      <c r="AP7" s="3">
        <v>335900.47514058597</v>
      </c>
      <c r="AQ7" s="3">
        <v>372469.00124996901</v>
      </c>
      <c r="AR7" s="3">
        <v>382325.88762719103</v>
      </c>
      <c r="AS7" s="3">
        <v>476421.85969772999</v>
      </c>
      <c r="AT7" s="3">
        <v>464157.80810713698</v>
      </c>
      <c r="AU7" s="3" t="s">
        <v>131</v>
      </c>
      <c r="AV7" s="3" t="s">
        <v>132</v>
      </c>
      <c r="AW7" s="3">
        <f t="shared" si="0"/>
        <v>343592.37422453868</v>
      </c>
      <c r="AX7" s="3">
        <f t="shared" si="1"/>
        <v>440968.51847735263</v>
      </c>
      <c r="AY7" s="3">
        <f t="shared" si="2"/>
        <v>1.2834060111857382</v>
      </c>
      <c r="AZ7" s="3">
        <f t="shared" si="3"/>
        <v>4.2326902399339901E-2</v>
      </c>
      <c r="BA7" s="3">
        <f t="shared" si="4"/>
        <v>0.35997764561238194</v>
      </c>
      <c r="BB7" s="3">
        <f t="shared" si="5"/>
        <v>4.562281277698359</v>
      </c>
    </row>
    <row r="8" spans="1:54" x14ac:dyDescent="0.25">
      <c r="A8" s="3" t="s">
        <v>64</v>
      </c>
      <c r="B8" s="3" t="s">
        <v>305</v>
      </c>
      <c r="C8" s="3" t="s">
        <v>366</v>
      </c>
      <c r="D8" s="3" t="s">
        <v>278</v>
      </c>
      <c r="E8" s="4" t="s">
        <v>281</v>
      </c>
      <c r="F8" s="3" t="s">
        <v>291</v>
      </c>
      <c r="G8" s="3" t="s">
        <v>65</v>
      </c>
      <c r="H8" s="3">
        <v>388</v>
      </c>
      <c r="I8" s="3">
        <v>388</v>
      </c>
      <c r="J8" s="3">
        <v>10.31</v>
      </c>
      <c r="K8" s="3">
        <v>10.31</v>
      </c>
      <c r="L8" s="3">
        <v>0</v>
      </c>
      <c r="M8" s="3">
        <v>1</v>
      </c>
      <c r="N8" s="3">
        <v>4</v>
      </c>
      <c r="O8" s="3">
        <v>3</v>
      </c>
      <c r="P8" s="3">
        <v>0</v>
      </c>
      <c r="Q8" s="3">
        <v>4</v>
      </c>
      <c r="R8" s="3">
        <v>3</v>
      </c>
      <c r="S8" s="3">
        <v>0</v>
      </c>
      <c r="T8" s="5">
        <v>8.2608775690509904E-27</v>
      </c>
      <c r="U8" s="3">
        <v>4</v>
      </c>
      <c r="V8" s="3">
        <v>3</v>
      </c>
      <c r="W8" s="3">
        <v>428960.890625</v>
      </c>
      <c r="X8" s="3">
        <v>299331.09765625</v>
      </c>
      <c r="Y8" s="3">
        <v>516685.625</v>
      </c>
      <c r="Z8" s="3">
        <v>569236.58203125</v>
      </c>
      <c r="AA8" s="3">
        <v>557089.7890625</v>
      </c>
      <c r="AB8" s="3">
        <v>577305.5546875</v>
      </c>
      <c r="AC8" s="3">
        <v>43910879.881992303</v>
      </c>
      <c r="AD8" s="3">
        <v>30130089.740968902</v>
      </c>
      <c r="AE8" s="3">
        <v>53106003.689565502</v>
      </c>
      <c r="AF8" s="3">
        <v>59449373.802394897</v>
      </c>
      <c r="AG8" s="3">
        <v>57220210.205723502</v>
      </c>
      <c r="AH8" s="3">
        <v>59226728.689981997</v>
      </c>
      <c r="AI8" s="3">
        <v>465157.62586856203</v>
      </c>
      <c r="AJ8" s="3">
        <v>317167.06170022301</v>
      </c>
      <c r="AK8" s="3">
        <v>567941.16410541697</v>
      </c>
      <c r="AL8" s="3">
        <v>630428.52063921595</v>
      </c>
      <c r="AM8" s="3">
        <v>602989.62119528395</v>
      </c>
      <c r="AN8" s="3">
        <v>630071.58180831699</v>
      </c>
      <c r="AO8" s="3">
        <v>521112.18327103101</v>
      </c>
      <c r="AP8" s="3">
        <v>519019.18719044898</v>
      </c>
      <c r="AQ8" s="3">
        <v>578221.74917217903</v>
      </c>
      <c r="AR8" s="3">
        <v>642011.71679035097</v>
      </c>
      <c r="AS8" s="3">
        <v>673439.58379278902</v>
      </c>
      <c r="AT8" s="3">
        <v>630071.58180831699</v>
      </c>
      <c r="AU8" s="3" t="s">
        <v>66</v>
      </c>
      <c r="AV8" s="3" t="s">
        <v>67</v>
      </c>
      <c r="AW8" s="3">
        <f t="shared" si="0"/>
        <v>539451.0398778863</v>
      </c>
      <c r="AX8" s="3">
        <f t="shared" si="1"/>
        <v>648507.62746381899</v>
      </c>
      <c r="AY8" s="3">
        <f t="shared" si="2"/>
        <v>1.2021621602780106</v>
      </c>
      <c r="AZ8" s="3">
        <f t="shared" si="3"/>
        <v>9.4605240012261282E-3</v>
      </c>
      <c r="BA8" s="3">
        <f t="shared" si="4"/>
        <v>0.26563151505869365</v>
      </c>
      <c r="BB8" s="3">
        <f t="shared" si="5"/>
        <v>6.7238641906287109</v>
      </c>
    </row>
    <row r="9" spans="1:54" x14ac:dyDescent="0.25">
      <c r="A9" s="3" t="s">
        <v>198</v>
      </c>
      <c r="B9" s="3" t="s">
        <v>306</v>
      </c>
      <c r="C9" s="3" t="s">
        <v>367</v>
      </c>
      <c r="D9" s="3" t="s">
        <v>252</v>
      </c>
      <c r="E9" s="4" t="s">
        <v>294</v>
      </c>
      <c r="F9" s="3" t="s">
        <v>219</v>
      </c>
      <c r="G9" s="3" t="s">
        <v>199</v>
      </c>
      <c r="H9" s="3">
        <v>461</v>
      </c>
      <c r="I9" s="3">
        <v>461</v>
      </c>
      <c r="J9" s="3">
        <v>17.79</v>
      </c>
      <c r="K9" s="3">
        <v>17.79</v>
      </c>
      <c r="L9" s="3">
        <v>0</v>
      </c>
      <c r="M9" s="3">
        <v>1</v>
      </c>
      <c r="N9" s="3">
        <v>3</v>
      </c>
      <c r="O9" s="3">
        <v>3</v>
      </c>
      <c r="P9" s="3">
        <v>0</v>
      </c>
      <c r="Q9" s="3">
        <v>3</v>
      </c>
      <c r="R9" s="3">
        <v>3</v>
      </c>
      <c r="S9" s="3">
        <v>0</v>
      </c>
      <c r="T9" s="5">
        <v>2.0754019449648901E-28</v>
      </c>
      <c r="U9" s="3">
        <v>2</v>
      </c>
      <c r="V9" s="3">
        <v>2</v>
      </c>
      <c r="W9" s="3">
        <v>228682.984375</v>
      </c>
      <c r="X9" s="3">
        <v>210284.85546875</v>
      </c>
      <c r="Y9" s="3">
        <v>343360.84375</v>
      </c>
      <c r="Z9" s="3">
        <v>510345.25</v>
      </c>
      <c r="AA9" s="3">
        <v>497519.734375</v>
      </c>
      <c r="AB9" s="3">
        <v>594894.90625</v>
      </c>
      <c r="AC9" s="3">
        <v>20773385.8233332</v>
      </c>
      <c r="AD9" s="3">
        <v>20709740.689845402</v>
      </c>
      <c r="AE9" s="3">
        <v>33067798.4691316</v>
      </c>
      <c r="AF9" s="3">
        <v>51818824.282607101</v>
      </c>
      <c r="AG9" s="3">
        <v>51774173.974745899</v>
      </c>
      <c r="AH9" s="3">
        <v>62342408.852692097</v>
      </c>
      <c r="AI9" s="3">
        <v>220057.053213276</v>
      </c>
      <c r="AJ9" s="3">
        <v>217757.534514442</v>
      </c>
      <c r="AK9" s="3">
        <v>353460.61719955603</v>
      </c>
      <c r="AL9" s="3">
        <v>549389.62389662</v>
      </c>
      <c r="AM9" s="3">
        <v>545768.22693065403</v>
      </c>
      <c r="AN9" s="3">
        <v>663217.11545417097</v>
      </c>
      <c r="AO9" s="3">
        <v>246528.06934001099</v>
      </c>
      <c r="AP9" s="3">
        <v>356343.24056986999</v>
      </c>
      <c r="AQ9" s="3">
        <v>359858.78336980398</v>
      </c>
      <c r="AR9" s="3">
        <v>559483.84959970403</v>
      </c>
      <c r="AS9" s="3">
        <v>609532.75922551204</v>
      </c>
      <c r="AT9" s="3">
        <v>663217.11545417097</v>
      </c>
      <c r="AU9" s="3" t="s">
        <v>52</v>
      </c>
      <c r="AV9" s="3" t="s">
        <v>53</v>
      </c>
      <c r="AW9" s="3">
        <f t="shared" si="0"/>
        <v>320910.03109322832</v>
      </c>
      <c r="AX9" s="3">
        <f t="shared" si="1"/>
        <v>610744.57475979568</v>
      </c>
      <c r="AY9" s="3">
        <f t="shared" si="2"/>
        <v>1.903164487190389</v>
      </c>
      <c r="AZ9" s="3">
        <f t="shared" si="3"/>
        <v>3.7248172530252675E-3</v>
      </c>
      <c r="BA9" s="3">
        <f t="shared" si="4"/>
        <v>0.92840025661910563</v>
      </c>
      <c r="BB9" s="3">
        <f t="shared" si="5"/>
        <v>8.0686146388514857</v>
      </c>
    </row>
    <row r="10" spans="1:54" x14ac:dyDescent="0.25">
      <c r="A10" s="3" t="s">
        <v>139</v>
      </c>
      <c r="B10" s="3" t="s">
        <v>307</v>
      </c>
      <c r="C10" s="3" t="s">
        <v>367</v>
      </c>
      <c r="D10" s="3" t="s">
        <v>252</v>
      </c>
      <c r="E10" s="4" t="s">
        <v>294</v>
      </c>
      <c r="F10" s="3" t="s">
        <v>219</v>
      </c>
      <c r="G10" s="3" t="s">
        <v>140</v>
      </c>
      <c r="H10" s="3">
        <v>1143</v>
      </c>
      <c r="I10" s="3">
        <v>1143</v>
      </c>
      <c r="J10" s="3">
        <v>1.4</v>
      </c>
      <c r="K10" s="3">
        <v>1.4</v>
      </c>
      <c r="L10" s="3">
        <v>0</v>
      </c>
      <c r="M10" s="3">
        <v>1</v>
      </c>
      <c r="N10" s="3">
        <v>2</v>
      </c>
      <c r="O10" s="3">
        <v>2</v>
      </c>
      <c r="P10" s="3">
        <v>0</v>
      </c>
      <c r="Q10" s="3">
        <v>2</v>
      </c>
      <c r="R10" s="3">
        <v>2</v>
      </c>
      <c r="S10" s="3">
        <v>0</v>
      </c>
      <c r="T10" s="5">
        <v>1.0908539010662199E-15</v>
      </c>
      <c r="U10" s="3">
        <v>2</v>
      </c>
      <c r="V10" s="3">
        <v>2</v>
      </c>
      <c r="W10" s="3">
        <v>428079.375</v>
      </c>
      <c r="X10" s="3">
        <v>264091.625</v>
      </c>
      <c r="Y10" s="3">
        <v>513000.546875</v>
      </c>
      <c r="Z10" s="3">
        <v>604221.421875</v>
      </c>
      <c r="AA10" s="3">
        <v>633854.40625</v>
      </c>
      <c r="AB10" s="3">
        <v>663871.5</v>
      </c>
      <c r="AC10" s="3">
        <v>37575059.257174201</v>
      </c>
      <c r="AD10" s="3">
        <v>22749008.1501556</v>
      </c>
      <c r="AE10" s="3">
        <v>43842324.754325397</v>
      </c>
      <c r="AF10" s="3">
        <v>49710109.939661302</v>
      </c>
      <c r="AG10" s="3">
        <v>53093507.497844502</v>
      </c>
      <c r="AH10" s="3">
        <v>55873523.722642101</v>
      </c>
      <c r="AI10" s="3">
        <v>398040.88196159102</v>
      </c>
      <c r="AJ10" s="3">
        <v>239361.44518887199</v>
      </c>
      <c r="AK10" s="3">
        <v>468804.80082132499</v>
      </c>
      <c r="AL10" s="3">
        <v>527077.17644169298</v>
      </c>
      <c r="AM10" s="3">
        <v>559563.57613673399</v>
      </c>
      <c r="AN10" s="3">
        <v>594399.18853874505</v>
      </c>
      <c r="AO10" s="3">
        <v>445921.858515853</v>
      </c>
      <c r="AP10" s="3">
        <v>391696.357309894</v>
      </c>
      <c r="AQ10" s="3">
        <v>477290.869342422</v>
      </c>
      <c r="AR10" s="3">
        <v>536761.44376405503</v>
      </c>
      <c r="AS10" s="3">
        <v>624939.88051095395</v>
      </c>
      <c r="AT10" s="3">
        <v>594399.18853874505</v>
      </c>
      <c r="AU10" s="3" t="s">
        <v>52</v>
      </c>
      <c r="AV10" s="3" t="s">
        <v>53</v>
      </c>
      <c r="AW10" s="3">
        <f t="shared" si="0"/>
        <v>438303.02838938963</v>
      </c>
      <c r="AX10" s="3">
        <f t="shared" si="1"/>
        <v>585366.83760458464</v>
      </c>
      <c r="AY10" s="3">
        <f t="shared" si="2"/>
        <v>1.3355299865383159</v>
      </c>
      <c r="AZ10" s="3">
        <f t="shared" si="3"/>
        <v>1.4984741949625012E-2</v>
      </c>
      <c r="BA10" s="3">
        <f t="shared" si="4"/>
        <v>0.41741236904261897</v>
      </c>
      <c r="BB10" s="3">
        <f t="shared" si="5"/>
        <v>6.0603619501809503</v>
      </c>
    </row>
    <row r="11" spans="1:54" x14ac:dyDescent="0.25">
      <c r="A11" s="3" t="s">
        <v>196</v>
      </c>
      <c r="B11" s="3" t="s">
        <v>308</v>
      </c>
      <c r="C11" s="3" t="s">
        <v>367</v>
      </c>
      <c r="D11" s="3" t="s">
        <v>252</v>
      </c>
      <c r="E11" s="4" t="s">
        <v>294</v>
      </c>
      <c r="F11" s="3" t="s">
        <v>219</v>
      </c>
      <c r="G11" s="3" t="s">
        <v>197</v>
      </c>
      <c r="H11" s="3">
        <v>347</v>
      </c>
      <c r="I11" s="3">
        <v>347</v>
      </c>
      <c r="J11" s="3">
        <v>15.85</v>
      </c>
      <c r="K11" s="3">
        <v>15.85</v>
      </c>
      <c r="L11" s="3">
        <v>0</v>
      </c>
      <c r="M11" s="3">
        <v>1</v>
      </c>
      <c r="N11" s="3">
        <v>2</v>
      </c>
      <c r="O11" s="3">
        <v>2</v>
      </c>
      <c r="P11" s="3">
        <v>0</v>
      </c>
      <c r="Q11" s="3">
        <v>2</v>
      </c>
      <c r="R11" s="3">
        <v>2</v>
      </c>
      <c r="S11" s="3">
        <v>0</v>
      </c>
      <c r="T11" s="5">
        <v>4.6692639235006402E-14</v>
      </c>
      <c r="U11" s="3">
        <v>2</v>
      </c>
      <c r="V11" s="3">
        <v>2</v>
      </c>
      <c r="W11" s="3">
        <v>8994.4899902343805</v>
      </c>
      <c r="X11" s="3">
        <v>5005.4404907226599</v>
      </c>
      <c r="Y11" s="3">
        <v>7212.5263671875</v>
      </c>
      <c r="Z11" s="3">
        <v>15304.395019531299</v>
      </c>
      <c r="AA11" s="3">
        <v>17170.509643554698</v>
      </c>
      <c r="AB11" s="3">
        <v>12793.8571777344</v>
      </c>
      <c r="AC11" s="3">
        <v>1798898.0248525401</v>
      </c>
      <c r="AD11" s="3">
        <v>1001088.11306191</v>
      </c>
      <c r="AE11" s="3">
        <v>1442505.29493251</v>
      </c>
      <c r="AF11" s="3">
        <v>3060879.0495169</v>
      </c>
      <c r="AG11" s="3">
        <v>3434101.9798830398</v>
      </c>
      <c r="AH11" s="3">
        <v>2558771.4736755402</v>
      </c>
      <c r="AI11" s="3">
        <v>19056.123144624398</v>
      </c>
      <c r="AJ11" s="3">
        <v>10513.691446384</v>
      </c>
      <c r="AK11" s="3">
        <v>15405.6150915896</v>
      </c>
      <c r="AL11" s="3">
        <v>32464.511169899</v>
      </c>
      <c r="AM11" s="3">
        <v>36208.4537803153</v>
      </c>
      <c r="AN11" s="3">
        <v>27220.9731242079</v>
      </c>
      <c r="AO11" s="3">
        <v>21348.414783127399</v>
      </c>
      <c r="AP11" s="3">
        <v>17204.836970211702</v>
      </c>
      <c r="AQ11" s="3">
        <v>15684.479781217</v>
      </c>
      <c r="AR11" s="3">
        <v>33060.998778756497</v>
      </c>
      <c r="AS11" s="3">
        <v>40438.848674144603</v>
      </c>
      <c r="AT11" s="3">
        <v>27220.9731242079</v>
      </c>
      <c r="AU11" s="3" t="s">
        <v>52</v>
      </c>
      <c r="AV11" s="3" t="s">
        <v>53</v>
      </c>
      <c r="AW11" s="3">
        <f t="shared" si="0"/>
        <v>18079.243844852033</v>
      </c>
      <c r="AX11" s="3">
        <f t="shared" si="1"/>
        <v>33573.606859036336</v>
      </c>
      <c r="AY11" s="3">
        <f t="shared" si="2"/>
        <v>1.8570249478988159</v>
      </c>
      <c r="AZ11" s="3">
        <f t="shared" si="3"/>
        <v>2.0745061010102397E-2</v>
      </c>
      <c r="BA11" s="3">
        <f t="shared" si="4"/>
        <v>0.89299319705477465</v>
      </c>
      <c r="BB11" s="3">
        <f t="shared" si="5"/>
        <v>5.5910882896708376</v>
      </c>
    </row>
    <row r="12" spans="1:54" x14ac:dyDescent="0.25">
      <c r="A12" s="3" t="s">
        <v>60</v>
      </c>
      <c r="B12" s="3" t="s">
        <v>309</v>
      </c>
      <c r="C12" s="3" t="s">
        <v>367</v>
      </c>
      <c r="D12" s="3" t="s">
        <v>252</v>
      </c>
      <c r="E12" s="4" t="s">
        <v>294</v>
      </c>
      <c r="F12" s="3" t="s">
        <v>219</v>
      </c>
      <c r="G12" s="3" t="s">
        <v>61</v>
      </c>
      <c r="H12" s="3">
        <v>291</v>
      </c>
      <c r="I12" s="3">
        <v>291</v>
      </c>
      <c r="J12" s="3">
        <v>12.03</v>
      </c>
      <c r="K12" s="3">
        <v>12.03</v>
      </c>
      <c r="L12" s="3">
        <v>0</v>
      </c>
      <c r="M12" s="3">
        <v>1</v>
      </c>
      <c r="N12" s="3">
        <v>3</v>
      </c>
      <c r="O12" s="3">
        <v>3</v>
      </c>
      <c r="P12" s="3">
        <v>0</v>
      </c>
      <c r="Q12" s="3">
        <v>3</v>
      </c>
      <c r="R12" s="3">
        <v>3</v>
      </c>
      <c r="S12" s="3">
        <v>0</v>
      </c>
      <c r="T12" s="5">
        <v>3.8452489916693603E-14</v>
      </c>
      <c r="U12" s="3">
        <v>3</v>
      </c>
      <c r="V12" s="3">
        <v>3</v>
      </c>
      <c r="W12" s="3">
        <v>103142.92895507799</v>
      </c>
      <c r="X12" s="3">
        <v>90670.154052734404</v>
      </c>
      <c r="Y12" s="3">
        <v>115250.036621094</v>
      </c>
      <c r="Z12" s="3">
        <v>79734.021728515596</v>
      </c>
      <c r="AA12" s="3">
        <v>94947.878662109404</v>
      </c>
      <c r="AB12" s="3">
        <v>85860.140380859404</v>
      </c>
      <c r="AC12" s="3">
        <v>11037908.7002561</v>
      </c>
      <c r="AD12" s="3">
        <v>9216299.5952043291</v>
      </c>
      <c r="AE12" s="3">
        <v>12366421.017038601</v>
      </c>
      <c r="AF12" s="3">
        <v>9090774.1923160702</v>
      </c>
      <c r="AG12" s="3">
        <v>10377824.035328699</v>
      </c>
      <c r="AH12" s="3">
        <v>9874502.7295312695</v>
      </c>
      <c r="AI12" s="3">
        <v>116926.99894339</v>
      </c>
      <c r="AJ12" s="3">
        <v>97220.093991441507</v>
      </c>
      <c r="AK12" s="3">
        <v>132285.73768161799</v>
      </c>
      <c r="AL12" s="3">
        <v>96393.518069832993</v>
      </c>
      <c r="AM12" s="3">
        <v>109331.17575485801</v>
      </c>
      <c r="AN12" s="3">
        <v>105047.90137799201</v>
      </c>
      <c r="AO12" s="3">
        <v>130992.335316324</v>
      </c>
      <c r="AP12" s="3">
        <v>159093.10976847101</v>
      </c>
      <c r="AQ12" s="3">
        <v>134680.30751614901</v>
      </c>
      <c r="AR12" s="3">
        <v>98164.607084601696</v>
      </c>
      <c r="AS12" s="3">
        <v>122104.823877363</v>
      </c>
      <c r="AT12" s="3">
        <v>105047.90137799201</v>
      </c>
      <c r="AU12" s="3" t="s">
        <v>52</v>
      </c>
      <c r="AV12" s="3" t="s">
        <v>53</v>
      </c>
      <c r="AW12" s="3">
        <f t="shared" si="0"/>
        <v>141588.58420031468</v>
      </c>
      <c r="AX12" s="3">
        <f t="shared" si="1"/>
        <v>108439.11077998557</v>
      </c>
      <c r="AY12" s="3">
        <f t="shared" si="2"/>
        <v>0.76587467409497945</v>
      </c>
      <c r="AZ12" s="3">
        <f t="shared" si="3"/>
        <v>4.2994459355195365E-2</v>
      </c>
      <c r="BA12" s="3">
        <f t="shared" si="4"/>
        <v>-0.38481976259911355</v>
      </c>
      <c r="BB12" s="3">
        <f t="shared" si="5"/>
        <v>4.5397054363742857</v>
      </c>
    </row>
    <row r="13" spans="1:54" x14ac:dyDescent="0.25">
      <c r="A13" s="3" t="s">
        <v>216</v>
      </c>
      <c r="B13" s="3" t="s">
        <v>310</v>
      </c>
      <c r="C13" s="3" t="s">
        <v>367</v>
      </c>
      <c r="D13" s="3" t="s">
        <v>252</v>
      </c>
      <c r="E13" s="4" t="s">
        <v>286</v>
      </c>
      <c r="F13" s="3" t="s">
        <v>273</v>
      </c>
      <c r="G13" s="3" t="s">
        <v>217</v>
      </c>
      <c r="H13" s="3">
        <v>1116</v>
      </c>
      <c r="I13" s="3">
        <v>1116</v>
      </c>
      <c r="J13" s="3">
        <v>3.4049999999999998</v>
      </c>
      <c r="K13" s="3">
        <v>3.4049999999999998</v>
      </c>
      <c r="L13" s="3">
        <v>0</v>
      </c>
      <c r="M13" s="3">
        <v>1</v>
      </c>
      <c r="N13" s="3">
        <v>2</v>
      </c>
      <c r="O13" s="3">
        <v>2</v>
      </c>
      <c r="P13" s="3">
        <v>0</v>
      </c>
      <c r="Q13" s="3">
        <v>2</v>
      </c>
      <c r="R13" s="3">
        <v>2</v>
      </c>
      <c r="S13" s="3">
        <v>0</v>
      </c>
      <c r="T13" s="5">
        <v>7.0667809901912799E-10</v>
      </c>
      <c r="U13" s="3">
        <v>1</v>
      </c>
      <c r="V13" s="3">
        <v>1</v>
      </c>
      <c r="W13" s="3">
        <v>89501.5703125</v>
      </c>
      <c r="X13" s="3">
        <v>57467.56640625</v>
      </c>
      <c r="Y13" s="3">
        <v>97831.109375</v>
      </c>
      <c r="Z13" s="3">
        <v>924195.8125</v>
      </c>
      <c r="AA13" s="3">
        <v>1525132.125</v>
      </c>
      <c r="AB13" s="3">
        <v>1103837.75</v>
      </c>
      <c r="AC13" s="3">
        <v>1721411.3338647301</v>
      </c>
      <c r="AD13" s="3">
        <v>1105291.4467974</v>
      </c>
      <c r="AE13" s="3">
        <v>1881615.9302532901</v>
      </c>
      <c r="AF13" s="3">
        <v>17775343.391105101</v>
      </c>
      <c r="AG13" s="3">
        <v>29333337.017993402</v>
      </c>
      <c r="AH13" s="3">
        <v>21230452.2363488</v>
      </c>
      <c r="AI13" s="3">
        <v>18235.289553651801</v>
      </c>
      <c r="AJ13" s="3">
        <v>11285.4103239017</v>
      </c>
      <c r="AK13" s="3">
        <v>19814.514794062201</v>
      </c>
      <c r="AL13" s="3">
        <v>188458.15078152399</v>
      </c>
      <c r="AM13" s="3">
        <v>309402.48487883998</v>
      </c>
      <c r="AN13" s="3">
        <v>225855.87485477401</v>
      </c>
      <c r="AO13" s="3">
        <v>20428.841802043298</v>
      </c>
      <c r="AP13" s="3">
        <v>18467.6947915807</v>
      </c>
      <c r="AQ13" s="3">
        <v>20173.187166785501</v>
      </c>
      <c r="AR13" s="3">
        <v>191920.791914209</v>
      </c>
      <c r="AS13" s="3">
        <v>345551.35497726902</v>
      </c>
      <c r="AT13" s="3">
        <v>225855.87485477401</v>
      </c>
      <c r="AU13" s="3" t="s">
        <v>52</v>
      </c>
      <c r="AV13" s="3" t="s">
        <v>53</v>
      </c>
      <c r="AW13" s="3">
        <f t="shared" si="0"/>
        <v>19689.907920136498</v>
      </c>
      <c r="AX13" s="3">
        <f t="shared" si="1"/>
        <v>254442.67391541731</v>
      </c>
      <c r="AY13" s="3">
        <f t="shared" si="2"/>
        <v>12.922491813951225</v>
      </c>
      <c r="AZ13" s="3">
        <f t="shared" si="3"/>
        <v>7.2942002746997801E-3</v>
      </c>
      <c r="BA13" s="3">
        <f t="shared" si="4"/>
        <v>3.6918123832634122</v>
      </c>
      <c r="BB13" s="3">
        <f t="shared" si="5"/>
        <v>7.0990344727931687</v>
      </c>
    </row>
    <row r="14" spans="1:54" x14ac:dyDescent="0.25">
      <c r="A14" s="3" t="s">
        <v>102</v>
      </c>
      <c r="B14" s="3" t="s">
        <v>311</v>
      </c>
      <c r="C14" s="3" t="s">
        <v>368</v>
      </c>
      <c r="D14" s="3" t="s">
        <v>222</v>
      </c>
      <c r="E14" s="4" t="s">
        <v>286</v>
      </c>
      <c r="F14" s="3" t="s">
        <v>224</v>
      </c>
      <c r="G14" s="3" t="s">
        <v>103</v>
      </c>
      <c r="H14" s="3">
        <v>1216</v>
      </c>
      <c r="I14" s="3">
        <v>1216</v>
      </c>
      <c r="J14" s="3">
        <v>30.67</v>
      </c>
      <c r="K14" s="3">
        <v>30.67</v>
      </c>
      <c r="L14" s="3">
        <v>2.6320000000000001</v>
      </c>
      <c r="M14" s="3">
        <v>1</v>
      </c>
      <c r="N14" s="3">
        <v>16</v>
      </c>
      <c r="O14" s="3">
        <v>13</v>
      </c>
      <c r="P14" s="3">
        <v>0</v>
      </c>
      <c r="Q14" s="3">
        <v>16</v>
      </c>
      <c r="R14" s="3">
        <v>13</v>
      </c>
      <c r="S14" s="3">
        <v>0</v>
      </c>
      <c r="T14" s="5">
        <v>4.4419303956645102E-131</v>
      </c>
      <c r="U14" s="3">
        <v>15</v>
      </c>
      <c r="V14" s="3">
        <v>12</v>
      </c>
      <c r="W14" s="3">
        <v>1870635.34765625</v>
      </c>
      <c r="X14" s="3">
        <v>1176287.4437866199</v>
      </c>
      <c r="Y14" s="3">
        <v>1955107.75421143</v>
      </c>
      <c r="Z14" s="3">
        <v>2582008.1276855501</v>
      </c>
      <c r="AA14" s="3">
        <v>1953660.0715332001</v>
      </c>
      <c r="AB14" s="3">
        <v>2398818.1650390602</v>
      </c>
      <c r="AC14" s="3">
        <v>208342537.24217999</v>
      </c>
      <c r="AD14" s="3">
        <v>124887799.695839</v>
      </c>
      <c r="AE14" s="3">
        <v>217786812.97568601</v>
      </c>
      <c r="AF14" s="3">
        <v>292924881.24209899</v>
      </c>
      <c r="AG14" s="3">
        <v>223542937.57331201</v>
      </c>
      <c r="AH14" s="3">
        <v>272460340.34524798</v>
      </c>
      <c r="AI14" s="3">
        <v>2207018.4029891999</v>
      </c>
      <c r="AJ14" s="3">
        <v>1313599.30126904</v>
      </c>
      <c r="AK14" s="3">
        <v>2329242.5470011402</v>
      </c>
      <c r="AL14" s="3">
        <v>3106528.97894056</v>
      </c>
      <c r="AM14" s="3">
        <v>2355590.8577912599</v>
      </c>
      <c r="AN14" s="3">
        <v>2898514.2589920098</v>
      </c>
      <c r="AO14" s="3">
        <v>2472504.1889908202</v>
      </c>
      <c r="AP14" s="3">
        <v>2149602.9189910102</v>
      </c>
      <c r="AQ14" s="3">
        <v>2371405.3231106699</v>
      </c>
      <c r="AR14" s="3">
        <v>3163606.8764883601</v>
      </c>
      <c r="AS14" s="3">
        <v>2630805.0273112198</v>
      </c>
      <c r="AT14" s="3">
        <v>2898514.2589920098</v>
      </c>
      <c r="AU14" s="3" t="s">
        <v>52</v>
      </c>
      <c r="AV14" s="3" t="s">
        <v>53</v>
      </c>
      <c r="AW14" s="3">
        <f t="shared" si="0"/>
        <v>2331170.8103641667</v>
      </c>
      <c r="AX14" s="3">
        <f t="shared" si="1"/>
        <v>2897642.0542638637</v>
      </c>
      <c r="AY14" s="3">
        <f t="shared" si="2"/>
        <v>1.2429986002661062</v>
      </c>
      <c r="AZ14" s="3">
        <f t="shared" si="3"/>
        <v>3.5178675673502628E-2</v>
      </c>
      <c r="BA14" s="3">
        <f t="shared" si="4"/>
        <v>0.31382467178035439</v>
      </c>
      <c r="BB14" s="3">
        <f t="shared" si="5"/>
        <v>4.8291550172329796</v>
      </c>
    </row>
    <row r="15" spans="1:54" x14ac:dyDescent="0.25">
      <c r="A15" s="3" t="s">
        <v>70</v>
      </c>
      <c r="B15" s="3" t="s">
        <v>312</v>
      </c>
      <c r="C15" s="3" t="s">
        <v>368</v>
      </c>
      <c r="D15" s="3" t="s">
        <v>227</v>
      </c>
      <c r="E15" s="4" t="s">
        <v>282</v>
      </c>
      <c r="F15" s="3" t="s">
        <v>219</v>
      </c>
      <c r="G15" s="3" t="s">
        <v>71</v>
      </c>
      <c r="H15" s="3">
        <v>125</v>
      </c>
      <c r="I15" s="3">
        <v>125</v>
      </c>
      <c r="J15" s="3">
        <v>34.4</v>
      </c>
      <c r="K15" s="3">
        <v>34.4</v>
      </c>
      <c r="L15" s="3">
        <v>0</v>
      </c>
      <c r="M15" s="3">
        <v>1</v>
      </c>
      <c r="N15" s="3">
        <v>6</v>
      </c>
      <c r="O15" s="3">
        <v>3</v>
      </c>
      <c r="P15" s="3">
        <v>0</v>
      </c>
      <c r="Q15" s="3">
        <v>6</v>
      </c>
      <c r="R15" s="3">
        <v>3</v>
      </c>
      <c r="S15" s="3">
        <v>0</v>
      </c>
      <c r="T15" s="5">
        <v>1.03316910594888E-32</v>
      </c>
      <c r="U15" s="3">
        <v>6</v>
      </c>
      <c r="V15" s="3">
        <v>3</v>
      </c>
      <c r="W15" s="3">
        <v>560986.63549804699</v>
      </c>
      <c r="X15" s="3">
        <v>359014.78271484398</v>
      </c>
      <c r="Y15" s="3">
        <v>677228.62939453102</v>
      </c>
      <c r="Z15" s="3">
        <v>691394.75830078102</v>
      </c>
      <c r="AA15" s="3">
        <v>626668.2890625</v>
      </c>
      <c r="AB15" s="3">
        <v>681041.427734375</v>
      </c>
      <c r="AC15" s="3">
        <v>64743581.3464147</v>
      </c>
      <c r="AD15" s="3">
        <v>45209798.602843098</v>
      </c>
      <c r="AE15" s="3">
        <v>85990900.467563197</v>
      </c>
      <c r="AF15" s="3">
        <v>94260577.649978802</v>
      </c>
      <c r="AG15" s="3">
        <v>85136652.111425504</v>
      </c>
      <c r="AH15" s="3">
        <v>93245841.1971239</v>
      </c>
      <c r="AI15" s="3">
        <v>685843.02273744403</v>
      </c>
      <c r="AJ15" s="3">
        <v>475791.54966924101</v>
      </c>
      <c r="AK15" s="3">
        <v>919712.96454651398</v>
      </c>
      <c r="AL15" s="3">
        <v>999590.02066430601</v>
      </c>
      <c r="AM15" s="3">
        <v>897095.78918745799</v>
      </c>
      <c r="AN15" s="3">
        <v>991977.03401195596</v>
      </c>
      <c r="AO15" s="3">
        <v>768344.18073348398</v>
      </c>
      <c r="AP15" s="3">
        <v>778595.80391995201</v>
      </c>
      <c r="AQ15" s="3">
        <v>936361.14567266603</v>
      </c>
      <c r="AR15" s="3">
        <v>1017956.0160166899</v>
      </c>
      <c r="AS15" s="3">
        <v>1001907.48506599</v>
      </c>
      <c r="AT15" s="3">
        <v>991977.03401195596</v>
      </c>
      <c r="AU15" s="3" t="s">
        <v>52</v>
      </c>
      <c r="AV15" s="3" t="s">
        <v>53</v>
      </c>
      <c r="AW15" s="3">
        <f t="shared" si="0"/>
        <v>827767.04344203405</v>
      </c>
      <c r="AX15" s="3">
        <f t="shared" si="1"/>
        <v>1003946.8450315454</v>
      </c>
      <c r="AY15" s="3">
        <f t="shared" si="2"/>
        <v>1.2128374196403346</v>
      </c>
      <c r="AZ15" s="3">
        <f t="shared" si="3"/>
        <v>3.2620030862375686E-2</v>
      </c>
      <c r="BA15" s="3">
        <f t="shared" si="4"/>
        <v>0.27838617073966115</v>
      </c>
      <c r="BB15" s="3">
        <f t="shared" si="5"/>
        <v>4.9380980427655379</v>
      </c>
    </row>
    <row r="16" spans="1:54" x14ac:dyDescent="0.25">
      <c r="A16" s="3" t="s">
        <v>174</v>
      </c>
      <c r="B16" s="3" t="s">
        <v>313</v>
      </c>
      <c r="C16" s="3" t="s">
        <v>368</v>
      </c>
      <c r="D16" s="3" t="s">
        <v>228</v>
      </c>
      <c r="E16" s="4" t="s">
        <v>283</v>
      </c>
      <c r="F16" s="3" t="s">
        <v>229</v>
      </c>
      <c r="G16" s="3" t="s">
        <v>175</v>
      </c>
      <c r="H16" s="3">
        <v>349</v>
      </c>
      <c r="I16" s="3">
        <v>349</v>
      </c>
      <c r="J16" s="3">
        <v>22.35</v>
      </c>
      <c r="K16" s="3">
        <v>22.35</v>
      </c>
      <c r="L16" s="3">
        <v>7.1630000000000003</v>
      </c>
      <c r="M16" s="3">
        <v>1</v>
      </c>
      <c r="N16" s="3">
        <v>8</v>
      </c>
      <c r="O16" s="3">
        <v>3</v>
      </c>
      <c r="P16" s="3">
        <v>0</v>
      </c>
      <c r="Q16" s="3">
        <v>8</v>
      </c>
      <c r="R16" s="3">
        <v>3</v>
      </c>
      <c r="S16" s="3">
        <v>0</v>
      </c>
      <c r="T16" s="5">
        <v>7.0004875459902501E-34</v>
      </c>
      <c r="U16" s="3">
        <v>7</v>
      </c>
      <c r="V16" s="3">
        <v>2</v>
      </c>
      <c r="W16" s="3">
        <v>43076.882080078103</v>
      </c>
      <c r="X16" s="3">
        <v>26512.691894531301</v>
      </c>
      <c r="Y16" s="3">
        <v>38042.403686523503</v>
      </c>
      <c r="Z16" s="3">
        <v>63315.52734375</v>
      </c>
      <c r="AA16" s="3">
        <v>62062.453613281301</v>
      </c>
      <c r="AB16" s="3">
        <v>63651.929443359397</v>
      </c>
      <c r="AC16" s="3">
        <v>8615376.5443947408</v>
      </c>
      <c r="AD16" s="3">
        <v>5302538.45792023</v>
      </c>
      <c r="AE16" s="3">
        <v>7608480.85067988</v>
      </c>
      <c r="AF16" s="3">
        <v>12663105.657445</v>
      </c>
      <c r="AG16" s="3">
        <v>12412490.9076168</v>
      </c>
      <c r="AH16" s="3">
        <v>12730386.0783694</v>
      </c>
      <c r="AI16" s="3">
        <v>91264.582038079796</v>
      </c>
      <c r="AJ16" s="3">
        <v>55768.304829966699</v>
      </c>
      <c r="AK16" s="3">
        <v>81321.157216507097</v>
      </c>
      <c r="AL16" s="3">
        <v>134284.10502687699</v>
      </c>
      <c r="AM16" s="3">
        <v>130847.666581172</v>
      </c>
      <c r="AN16" s="3">
        <v>135429.63913158901</v>
      </c>
      <c r="AO16" s="3">
        <v>102242.945092811</v>
      </c>
      <c r="AP16" s="3">
        <v>91260.486157280699</v>
      </c>
      <c r="AQ16" s="3">
        <v>82793.191869618895</v>
      </c>
      <c r="AR16" s="3">
        <v>136751.377806556</v>
      </c>
      <c r="AS16" s="3">
        <v>146135.18214129299</v>
      </c>
      <c r="AT16" s="3">
        <v>135429.63913158901</v>
      </c>
      <c r="AU16" s="3" t="s">
        <v>52</v>
      </c>
      <c r="AV16" s="3" t="s">
        <v>53</v>
      </c>
      <c r="AW16" s="3">
        <f t="shared" si="0"/>
        <v>92098.87437323686</v>
      </c>
      <c r="AX16" s="3">
        <f t="shared" si="1"/>
        <v>139438.73302647934</v>
      </c>
      <c r="AY16" s="3">
        <f t="shared" si="2"/>
        <v>1.5140112620855117</v>
      </c>
      <c r="AZ16" s="3">
        <f t="shared" si="3"/>
        <v>1.957232597040615E-3</v>
      </c>
      <c r="BA16" s="3">
        <f t="shared" si="4"/>
        <v>0.59837593695804858</v>
      </c>
      <c r="BB16" s="3">
        <f t="shared" si="5"/>
        <v>8.9969690689851038</v>
      </c>
    </row>
    <row r="17" spans="1:54" x14ac:dyDescent="0.25">
      <c r="A17" s="3" t="s">
        <v>158</v>
      </c>
      <c r="B17" s="3" t="s">
        <v>314</v>
      </c>
      <c r="C17" s="3" t="s">
        <v>368</v>
      </c>
      <c r="D17" s="3" t="s">
        <v>230</v>
      </c>
      <c r="E17" s="4" t="s">
        <v>294</v>
      </c>
      <c r="F17" s="3" t="s">
        <v>219</v>
      </c>
      <c r="G17" s="3" t="s">
        <v>159</v>
      </c>
      <c r="H17" s="3">
        <v>221</v>
      </c>
      <c r="I17" s="3">
        <v>221</v>
      </c>
      <c r="J17" s="3">
        <v>20.81</v>
      </c>
      <c r="K17" s="3">
        <v>20.81</v>
      </c>
      <c r="L17" s="3">
        <v>0</v>
      </c>
      <c r="M17" s="3">
        <v>1</v>
      </c>
      <c r="N17" s="3">
        <v>3</v>
      </c>
      <c r="O17" s="3">
        <v>2</v>
      </c>
      <c r="P17" s="3">
        <v>0</v>
      </c>
      <c r="Q17" s="3">
        <v>3</v>
      </c>
      <c r="R17" s="3">
        <v>2</v>
      </c>
      <c r="S17" s="3">
        <v>0</v>
      </c>
      <c r="T17" s="5">
        <v>3.9818299805786599E-32</v>
      </c>
      <c r="U17" s="3">
        <v>3</v>
      </c>
      <c r="V17" s="3">
        <v>2</v>
      </c>
      <c r="W17" s="3">
        <v>97565.7783203125</v>
      </c>
      <c r="X17" s="3">
        <v>67682.9970703125</v>
      </c>
      <c r="Y17" s="3">
        <v>91973.8505859375</v>
      </c>
      <c r="Z17" s="3">
        <v>131400.3046875</v>
      </c>
      <c r="AA17" s="3">
        <v>149365.88769531299</v>
      </c>
      <c r="AB17" s="3">
        <v>160990.79394531299</v>
      </c>
      <c r="AC17" s="3">
        <v>19513155.954831101</v>
      </c>
      <c r="AD17" s="3">
        <v>13536599.6157736</v>
      </c>
      <c r="AE17" s="3">
        <v>18394770.391290899</v>
      </c>
      <c r="AF17" s="3">
        <v>26280061.329103399</v>
      </c>
      <c r="AG17" s="3">
        <v>29873177.9842076</v>
      </c>
      <c r="AH17" s="3">
        <v>32198159.268852498</v>
      </c>
      <c r="AI17" s="3">
        <v>206707.16053846601</v>
      </c>
      <c r="AJ17" s="3">
        <v>142503.974968044</v>
      </c>
      <c r="AK17" s="3">
        <v>196608.98650442099</v>
      </c>
      <c r="AL17" s="3">
        <v>278617.91898279299</v>
      </c>
      <c r="AM17" s="3">
        <v>314910.51778013801</v>
      </c>
      <c r="AN17" s="3">
        <v>342533.60924311099</v>
      </c>
      <c r="AO17" s="3">
        <v>231572.296648519</v>
      </c>
      <c r="AP17" s="3">
        <v>233196.65309139001</v>
      </c>
      <c r="AQ17" s="3">
        <v>200167.903410598</v>
      </c>
      <c r="AR17" s="3">
        <v>283737.11315174802</v>
      </c>
      <c r="AS17" s="3">
        <v>351702.91589006601</v>
      </c>
      <c r="AT17" s="3">
        <v>342533.60924311099</v>
      </c>
      <c r="AU17" s="3" t="s">
        <v>52</v>
      </c>
      <c r="AV17" s="3" t="s">
        <v>53</v>
      </c>
      <c r="AW17" s="3">
        <f t="shared" si="0"/>
        <v>221645.61771683567</v>
      </c>
      <c r="AX17" s="3">
        <f t="shared" si="1"/>
        <v>325991.21276164165</v>
      </c>
      <c r="AY17" s="3">
        <f t="shared" si="2"/>
        <v>1.4707767115798029</v>
      </c>
      <c r="AZ17" s="3">
        <f t="shared" si="3"/>
        <v>1.1923493617041514E-2</v>
      </c>
      <c r="BA17" s="3">
        <f t="shared" si="4"/>
        <v>0.55657823806238327</v>
      </c>
      <c r="BB17" s="3">
        <f t="shared" si="5"/>
        <v>6.3900491783447384</v>
      </c>
    </row>
    <row r="18" spans="1:54" x14ac:dyDescent="0.25">
      <c r="A18" s="3" t="s">
        <v>118</v>
      </c>
      <c r="B18" s="3" t="s">
        <v>315</v>
      </c>
      <c r="C18" s="3" t="s">
        <v>368</v>
      </c>
      <c r="D18" s="3" t="s">
        <v>231</v>
      </c>
      <c r="E18" s="4" t="s">
        <v>294</v>
      </c>
      <c r="F18" s="3" t="s">
        <v>232</v>
      </c>
      <c r="G18" s="3" t="s">
        <v>119</v>
      </c>
      <c r="H18" s="3">
        <v>168</v>
      </c>
      <c r="I18" s="3">
        <v>168</v>
      </c>
      <c r="J18" s="3">
        <v>13.1</v>
      </c>
      <c r="K18" s="3">
        <v>13.1</v>
      </c>
      <c r="L18" s="3">
        <v>12.5</v>
      </c>
      <c r="M18" s="3">
        <v>1</v>
      </c>
      <c r="N18" s="3">
        <v>2</v>
      </c>
      <c r="O18" s="3">
        <v>2</v>
      </c>
      <c r="P18" s="3">
        <v>0</v>
      </c>
      <c r="Q18" s="3">
        <v>2</v>
      </c>
      <c r="R18" s="3">
        <v>2</v>
      </c>
      <c r="S18" s="3">
        <v>0</v>
      </c>
      <c r="T18" s="5">
        <v>1.8994816767302201E-17</v>
      </c>
      <c r="U18" s="3">
        <v>2</v>
      </c>
      <c r="V18" s="3">
        <v>2</v>
      </c>
      <c r="W18" s="3">
        <v>4898.5334472656295</v>
      </c>
      <c r="X18" s="3">
        <v>3370.83105468751</v>
      </c>
      <c r="Y18" s="3">
        <v>5671.2940673828098</v>
      </c>
      <c r="Z18" s="3">
        <v>6470.6362915039099</v>
      </c>
      <c r="AA18" s="3">
        <v>6095.83251953125</v>
      </c>
      <c r="AB18" s="3">
        <v>7713.7828369140598</v>
      </c>
      <c r="AC18" s="3">
        <v>979706.70405189297</v>
      </c>
      <c r="AD18" s="3">
        <v>674166.22098335996</v>
      </c>
      <c r="AE18" s="3">
        <v>1134258.8303783401</v>
      </c>
      <c r="AF18" s="3">
        <v>1294127.27758478</v>
      </c>
      <c r="AG18" s="3">
        <v>1219166.52207325</v>
      </c>
      <c r="AH18" s="3">
        <v>1542756.59037168</v>
      </c>
      <c r="AI18" s="3">
        <v>10378.248983600601</v>
      </c>
      <c r="AJ18" s="3">
        <v>7097.4850871923099</v>
      </c>
      <c r="AK18" s="3">
        <v>12130.343354553799</v>
      </c>
      <c r="AL18" s="3">
        <v>13720.6586748354</v>
      </c>
      <c r="AM18" s="3">
        <v>12847.6106301455</v>
      </c>
      <c r="AN18" s="3">
        <v>16412.304152890199</v>
      </c>
      <c r="AO18" s="3">
        <v>11626.665211122699</v>
      </c>
      <c r="AP18" s="3">
        <v>11614.481407065699</v>
      </c>
      <c r="AQ18" s="3">
        <v>12349.9207238785</v>
      </c>
      <c r="AR18" s="3">
        <v>13972.755582812</v>
      </c>
      <c r="AS18" s="3">
        <v>14348.654191337901</v>
      </c>
      <c r="AT18" s="3">
        <v>16412.304152890199</v>
      </c>
      <c r="AU18" s="3" t="s">
        <v>52</v>
      </c>
      <c r="AV18" s="3" t="s">
        <v>53</v>
      </c>
      <c r="AW18" s="3">
        <f t="shared" si="0"/>
        <v>11863.6891140223</v>
      </c>
      <c r="AX18" s="3">
        <f t="shared" si="1"/>
        <v>14911.237975680031</v>
      </c>
      <c r="AY18" s="3">
        <f t="shared" si="2"/>
        <v>1.2568803710521779</v>
      </c>
      <c r="AZ18" s="3">
        <f t="shared" si="3"/>
        <v>1.866857154215348E-2</v>
      </c>
      <c r="BA18" s="3">
        <f t="shared" si="4"/>
        <v>0.329847341641545</v>
      </c>
      <c r="BB18" s="3">
        <f t="shared" si="5"/>
        <v>5.7432446482788055</v>
      </c>
    </row>
    <row r="19" spans="1:54" x14ac:dyDescent="0.25">
      <c r="A19" s="3" t="s">
        <v>135</v>
      </c>
      <c r="B19" s="3" t="s">
        <v>316</v>
      </c>
      <c r="C19" s="3" t="s">
        <v>368</v>
      </c>
      <c r="D19" s="3" t="s">
        <v>230</v>
      </c>
      <c r="E19" s="4" t="s">
        <v>294</v>
      </c>
      <c r="F19" s="3" t="s">
        <v>233</v>
      </c>
      <c r="G19" s="3" t="s">
        <v>136</v>
      </c>
      <c r="H19" s="3">
        <v>567</v>
      </c>
      <c r="I19" s="3">
        <v>567</v>
      </c>
      <c r="J19" s="3">
        <v>7.2309999999999999</v>
      </c>
      <c r="K19" s="3">
        <v>7.2309999999999999</v>
      </c>
      <c r="L19" s="3">
        <v>0</v>
      </c>
      <c r="M19" s="3">
        <v>1</v>
      </c>
      <c r="N19" s="3">
        <v>4</v>
      </c>
      <c r="O19" s="3">
        <v>2</v>
      </c>
      <c r="P19" s="3">
        <v>0</v>
      </c>
      <c r="Q19" s="3">
        <v>4</v>
      </c>
      <c r="R19" s="3">
        <v>2</v>
      </c>
      <c r="S19" s="3">
        <v>0</v>
      </c>
      <c r="T19" s="5">
        <v>4.8564733783934795E-19</v>
      </c>
      <c r="U19" s="3">
        <v>4</v>
      </c>
      <c r="V19" s="3">
        <v>2</v>
      </c>
      <c r="W19" s="3">
        <v>42237.802246093801</v>
      </c>
      <c r="X19" s="3">
        <v>21416.685058593801</v>
      </c>
      <c r="Y19" s="3">
        <v>40660.4873046875</v>
      </c>
      <c r="Z19" s="3">
        <v>56909.5947265625</v>
      </c>
      <c r="AA19" s="3">
        <v>47649.238769531301</v>
      </c>
      <c r="AB19" s="3">
        <v>52481.2294921875</v>
      </c>
      <c r="AC19" s="3">
        <v>8447560.5750972107</v>
      </c>
      <c r="AD19" s="3">
        <v>4283337.0755454404</v>
      </c>
      <c r="AE19" s="3">
        <v>8132097.5821151901</v>
      </c>
      <c r="AF19" s="3">
        <v>11381919.1149163</v>
      </c>
      <c r="AG19" s="3">
        <v>9529847.89591204</v>
      </c>
      <c r="AH19" s="3">
        <v>10496246.0548437</v>
      </c>
      <c r="AI19" s="3">
        <v>89486.870498911099</v>
      </c>
      <c r="AJ19" s="3">
        <v>45023.206655943097</v>
      </c>
      <c r="AK19" s="3">
        <v>86959.894785130702</v>
      </c>
      <c r="AL19" s="3">
        <v>120708.629466126</v>
      </c>
      <c r="AM19" s="3">
        <v>100434.091840016</v>
      </c>
      <c r="AN19" s="3">
        <v>111662.19207280601</v>
      </c>
      <c r="AO19" s="3">
        <v>100251.38977933599</v>
      </c>
      <c r="AP19" s="3">
        <v>73676.970105306493</v>
      </c>
      <c r="AQ19" s="3">
        <v>88533.999027325</v>
      </c>
      <c r="AR19" s="3">
        <v>122926.472863856</v>
      </c>
      <c r="AS19" s="3">
        <v>112168.254029438</v>
      </c>
      <c r="AT19" s="3">
        <v>111662.19207280601</v>
      </c>
      <c r="AU19" s="3" t="s">
        <v>52</v>
      </c>
      <c r="AV19" s="3" t="s">
        <v>53</v>
      </c>
      <c r="AW19" s="3">
        <f t="shared" si="0"/>
        <v>87487.452970655824</v>
      </c>
      <c r="AX19" s="3">
        <f t="shared" si="1"/>
        <v>115585.63965536667</v>
      </c>
      <c r="AY19" s="3">
        <f t="shared" si="2"/>
        <v>1.3211681873300765</v>
      </c>
      <c r="AZ19" s="3">
        <f t="shared" si="3"/>
        <v>3.0009191961292671E-2</v>
      </c>
      <c r="BA19" s="3">
        <f t="shared" si="4"/>
        <v>0.40181413621526063</v>
      </c>
      <c r="BB19" s="3">
        <f t="shared" si="5"/>
        <v>5.0584517168608665</v>
      </c>
    </row>
    <row r="20" spans="1:54" x14ac:dyDescent="0.25">
      <c r="A20" s="3" t="s">
        <v>100</v>
      </c>
      <c r="B20" s="3" t="s">
        <v>317</v>
      </c>
      <c r="C20" s="3" t="s">
        <v>368</v>
      </c>
      <c r="D20" s="3" t="s">
        <v>230</v>
      </c>
      <c r="E20" s="4" t="s">
        <v>294</v>
      </c>
      <c r="F20" s="3" t="s">
        <v>234</v>
      </c>
      <c r="G20" s="3" t="s">
        <v>101</v>
      </c>
      <c r="H20" s="3">
        <v>338</v>
      </c>
      <c r="I20" s="3">
        <v>338</v>
      </c>
      <c r="J20" s="3">
        <v>14.2</v>
      </c>
      <c r="K20" s="3">
        <v>14.2</v>
      </c>
      <c r="L20" s="3">
        <v>0</v>
      </c>
      <c r="M20" s="3">
        <v>1</v>
      </c>
      <c r="N20" s="3">
        <v>3</v>
      </c>
      <c r="O20" s="3">
        <v>3</v>
      </c>
      <c r="P20" s="3">
        <v>0</v>
      </c>
      <c r="Q20" s="3">
        <v>3</v>
      </c>
      <c r="R20" s="3">
        <v>3</v>
      </c>
      <c r="S20" s="3">
        <v>0</v>
      </c>
      <c r="T20" s="5">
        <v>7.7471417963921894E-27</v>
      </c>
      <c r="U20" s="3">
        <v>3</v>
      </c>
      <c r="V20" s="3">
        <v>3</v>
      </c>
      <c r="W20" s="3">
        <v>166234.74536132801</v>
      </c>
      <c r="X20" s="3">
        <v>121031.978759766</v>
      </c>
      <c r="Y20" s="3">
        <v>199566.62158203099</v>
      </c>
      <c r="Z20" s="3">
        <v>218271.533203125</v>
      </c>
      <c r="AA20" s="3">
        <v>228695.886962891</v>
      </c>
      <c r="AB20" s="3">
        <v>247567.37255859401</v>
      </c>
      <c r="AC20" s="3">
        <v>31963993.710058399</v>
      </c>
      <c r="AD20" s="3">
        <v>23348508.966758698</v>
      </c>
      <c r="AE20" s="3">
        <v>38570740.659129001</v>
      </c>
      <c r="AF20" s="3">
        <v>42254591.494595297</v>
      </c>
      <c r="AG20" s="3">
        <v>44352194.752502702</v>
      </c>
      <c r="AH20" s="3">
        <v>48094029.484529898</v>
      </c>
      <c r="AI20" s="3">
        <v>338601.62828451802</v>
      </c>
      <c r="AJ20" s="3">
        <v>245865.80429633101</v>
      </c>
      <c r="AK20" s="3">
        <v>412462.51769027498</v>
      </c>
      <c r="AL20" s="3">
        <v>448019.40162889002</v>
      </c>
      <c r="AM20" s="3">
        <v>467415.06857314002</v>
      </c>
      <c r="AN20" s="3">
        <v>511638.61153755098</v>
      </c>
      <c r="AO20" s="3">
        <v>379332.56161284499</v>
      </c>
      <c r="AP20" s="3">
        <v>402340.23425931903</v>
      </c>
      <c r="AQ20" s="3">
        <v>419928.70656328101</v>
      </c>
      <c r="AR20" s="3">
        <v>456251.09870268399</v>
      </c>
      <c r="AS20" s="3">
        <v>522025.25246521598</v>
      </c>
      <c r="AT20" s="3">
        <v>511638.61153755098</v>
      </c>
      <c r="AU20" s="3" t="s">
        <v>52</v>
      </c>
      <c r="AV20" s="3" t="s">
        <v>53</v>
      </c>
      <c r="AW20" s="3">
        <f t="shared" si="0"/>
        <v>400533.83414514828</v>
      </c>
      <c r="AX20" s="3">
        <f t="shared" si="1"/>
        <v>496638.320901817</v>
      </c>
      <c r="AY20" s="3">
        <f t="shared" si="2"/>
        <v>1.2399409951515898</v>
      </c>
      <c r="AZ20" s="3">
        <f t="shared" si="3"/>
        <v>1.5102349441338054E-2</v>
      </c>
      <c r="BA20" s="3">
        <f t="shared" si="4"/>
        <v>0.31027146897699287</v>
      </c>
      <c r="BB20" s="3">
        <f t="shared" si="5"/>
        <v>6.0490831856745224</v>
      </c>
    </row>
    <row r="21" spans="1:54" x14ac:dyDescent="0.25">
      <c r="A21" s="3" t="s">
        <v>176</v>
      </c>
      <c r="B21" s="3" t="s">
        <v>318</v>
      </c>
      <c r="C21" s="3" t="s">
        <v>368</v>
      </c>
      <c r="D21" s="3" t="s">
        <v>230</v>
      </c>
      <c r="E21" s="4" t="s">
        <v>294</v>
      </c>
      <c r="F21" s="3" t="s">
        <v>234</v>
      </c>
      <c r="G21" s="3" t="s">
        <v>177</v>
      </c>
      <c r="H21" s="3">
        <v>953</v>
      </c>
      <c r="I21" s="3">
        <v>953</v>
      </c>
      <c r="J21" s="3">
        <v>12.59</v>
      </c>
      <c r="K21" s="3">
        <v>12.59</v>
      </c>
      <c r="L21" s="3">
        <v>0</v>
      </c>
      <c r="M21" s="3">
        <v>1</v>
      </c>
      <c r="N21" s="3">
        <v>5</v>
      </c>
      <c r="O21" s="3">
        <v>4</v>
      </c>
      <c r="P21" s="3">
        <v>0</v>
      </c>
      <c r="Q21" s="3">
        <v>5</v>
      </c>
      <c r="R21" s="3">
        <v>4</v>
      </c>
      <c r="S21" s="3">
        <v>0</v>
      </c>
      <c r="T21" s="5">
        <v>2.05430831711611E-42</v>
      </c>
      <c r="U21" s="3">
        <v>5</v>
      </c>
      <c r="V21" s="3">
        <v>4</v>
      </c>
      <c r="W21" s="3">
        <v>19199.6979980469</v>
      </c>
      <c r="X21" s="3">
        <v>11370.4266357422</v>
      </c>
      <c r="Y21" s="3">
        <v>20683.2541503906</v>
      </c>
      <c r="Z21" s="3">
        <v>29395.4475097656</v>
      </c>
      <c r="AA21" s="3">
        <v>29827.7529296875</v>
      </c>
      <c r="AB21" s="3">
        <v>29499.317749023401</v>
      </c>
      <c r="AC21" s="3">
        <v>3839939.6568289301</v>
      </c>
      <c r="AD21" s="3">
        <v>2274085.3610349498</v>
      </c>
      <c r="AE21" s="3">
        <v>4136650.8917190302</v>
      </c>
      <c r="AF21" s="3">
        <v>5879089.58955839</v>
      </c>
      <c r="AG21" s="3">
        <v>5965550.6748311296</v>
      </c>
      <c r="AH21" s="3">
        <v>5899863.6377195101</v>
      </c>
      <c r="AI21" s="3">
        <v>40677.326873187798</v>
      </c>
      <c r="AJ21" s="3">
        <v>23907.151620827899</v>
      </c>
      <c r="AK21" s="3">
        <v>44222.299588277398</v>
      </c>
      <c r="AL21" s="3">
        <v>62344.088523141902</v>
      </c>
      <c r="AM21" s="3">
        <v>62881.101739159298</v>
      </c>
      <c r="AN21" s="3">
        <v>62764.506784249999</v>
      </c>
      <c r="AO21" s="3">
        <v>45570.467810638402</v>
      </c>
      <c r="AP21" s="3">
        <v>39122.191112041997</v>
      </c>
      <c r="AQ21" s="3">
        <v>45022.789395141903</v>
      </c>
      <c r="AR21" s="3">
        <v>63489.5693866902</v>
      </c>
      <c r="AS21" s="3">
        <v>70227.780869112306</v>
      </c>
      <c r="AT21" s="3">
        <v>62764.506784249999</v>
      </c>
      <c r="AU21" s="3" t="s">
        <v>52</v>
      </c>
      <c r="AV21" s="3" t="s">
        <v>53</v>
      </c>
      <c r="AW21" s="3">
        <f t="shared" si="0"/>
        <v>43238.482772607436</v>
      </c>
      <c r="AX21" s="3">
        <f t="shared" si="1"/>
        <v>65493.952346684171</v>
      </c>
      <c r="AY21" s="3">
        <f t="shared" si="2"/>
        <v>1.5147143966896102</v>
      </c>
      <c r="AZ21" s="3">
        <f t="shared" si="3"/>
        <v>2.1110194083365911E-3</v>
      </c>
      <c r="BA21" s="3">
        <f t="shared" si="4"/>
        <v>0.59904579546550074</v>
      </c>
      <c r="BB21" s="3">
        <f t="shared" si="5"/>
        <v>8.887844442034698</v>
      </c>
    </row>
    <row r="22" spans="1:54" x14ac:dyDescent="0.25">
      <c r="A22" s="3" t="s">
        <v>114</v>
      </c>
      <c r="B22" s="3" t="s">
        <v>319</v>
      </c>
      <c r="C22" s="3" t="s">
        <v>368</v>
      </c>
      <c r="D22" s="3" t="s">
        <v>230</v>
      </c>
      <c r="E22" s="4" t="s">
        <v>294</v>
      </c>
      <c r="F22" s="3" t="s">
        <v>219</v>
      </c>
      <c r="G22" s="3" t="s">
        <v>115</v>
      </c>
      <c r="H22" s="3">
        <v>941</v>
      </c>
      <c r="I22" s="3">
        <v>941</v>
      </c>
      <c r="J22" s="3">
        <v>5.8449999999999998</v>
      </c>
      <c r="K22" s="3">
        <v>5.8449999999999998</v>
      </c>
      <c r="L22" s="3">
        <v>0</v>
      </c>
      <c r="M22" s="3">
        <v>1</v>
      </c>
      <c r="N22" s="3">
        <v>2</v>
      </c>
      <c r="O22" s="3">
        <v>2</v>
      </c>
      <c r="P22" s="3">
        <v>0</v>
      </c>
      <c r="Q22" s="3">
        <v>2</v>
      </c>
      <c r="R22" s="3">
        <v>2</v>
      </c>
      <c r="S22" s="3">
        <v>0</v>
      </c>
      <c r="T22" s="5">
        <v>6.49710290756691E-12</v>
      </c>
      <c r="U22" s="3">
        <v>1</v>
      </c>
      <c r="V22" s="3">
        <v>1</v>
      </c>
      <c r="W22" s="3">
        <v>131348.703125</v>
      </c>
      <c r="X22" s="3">
        <v>98374.8671875</v>
      </c>
      <c r="Y22" s="3">
        <v>163013.6875</v>
      </c>
      <c r="Z22" s="3">
        <v>192170.65625</v>
      </c>
      <c r="AA22" s="3">
        <v>180386.75</v>
      </c>
      <c r="AB22" s="3">
        <v>196290.328125</v>
      </c>
      <c r="AC22" s="3">
        <v>16679671.0994833</v>
      </c>
      <c r="AD22" s="3">
        <v>12492399.164240699</v>
      </c>
      <c r="AE22" s="3">
        <v>20700734.9712951</v>
      </c>
      <c r="AF22" s="3">
        <v>24403311.680751398</v>
      </c>
      <c r="AG22" s="3">
        <v>22906900.404196199</v>
      </c>
      <c r="AH22" s="3">
        <v>24926459.3805608</v>
      </c>
      <c r="AI22" s="3">
        <v>176691.43113859399</v>
      </c>
      <c r="AJ22" s="3">
        <v>131507.86218397701</v>
      </c>
      <c r="AK22" s="3">
        <v>221376.819338645</v>
      </c>
      <c r="AL22" s="3">
        <v>258777.008182294</v>
      </c>
      <c r="AM22" s="3">
        <v>241400.450656776</v>
      </c>
      <c r="AN22" s="3">
        <v>265175.09979319997</v>
      </c>
      <c r="AO22" s="3">
        <v>197945.926983326</v>
      </c>
      <c r="AP22" s="3">
        <v>215202.37118567599</v>
      </c>
      <c r="AQ22" s="3">
        <v>225384.07108734499</v>
      </c>
      <c r="AR22" s="3">
        <v>263531.65481874399</v>
      </c>
      <c r="AS22" s="3">
        <v>269604.34027941799</v>
      </c>
      <c r="AT22" s="3">
        <v>265175.09979319997</v>
      </c>
      <c r="AU22" s="3" t="s">
        <v>52</v>
      </c>
      <c r="AV22" s="3" t="s">
        <v>53</v>
      </c>
      <c r="AW22" s="3">
        <f t="shared" si="0"/>
        <v>212844.12308544898</v>
      </c>
      <c r="AX22" s="3">
        <f t="shared" si="1"/>
        <v>266103.69829712063</v>
      </c>
      <c r="AY22" s="3">
        <f t="shared" si="2"/>
        <v>1.2502280750795731</v>
      </c>
      <c r="AZ22" s="3">
        <f t="shared" si="3"/>
        <v>2.9122959785843343E-3</v>
      </c>
      <c r="BA22" s="3">
        <f t="shared" si="4"/>
        <v>0.32219130510441646</v>
      </c>
      <c r="BB22" s="3">
        <f t="shared" si="5"/>
        <v>8.4236272996142834</v>
      </c>
    </row>
    <row r="23" spans="1:54" x14ac:dyDescent="0.25">
      <c r="A23" s="3" t="s">
        <v>106</v>
      </c>
      <c r="B23" s="3" t="s">
        <v>320</v>
      </c>
      <c r="C23" s="3" t="s">
        <v>368</v>
      </c>
      <c r="D23" s="3" t="s">
        <v>230</v>
      </c>
      <c r="E23" s="4" t="s">
        <v>294</v>
      </c>
      <c r="F23" s="3" t="s">
        <v>219</v>
      </c>
      <c r="G23" s="3" t="s">
        <v>107</v>
      </c>
      <c r="H23" s="3">
        <v>303</v>
      </c>
      <c r="I23" s="3">
        <v>303</v>
      </c>
      <c r="J23" s="3">
        <v>25.74</v>
      </c>
      <c r="K23" s="3">
        <v>25.74</v>
      </c>
      <c r="L23" s="3">
        <v>9.5709999999999997</v>
      </c>
      <c r="M23" s="3">
        <v>1</v>
      </c>
      <c r="N23" s="3">
        <v>7</v>
      </c>
      <c r="O23" s="3">
        <v>4</v>
      </c>
      <c r="P23" s="3">
        <v>0</v>
      </c>
      <c r="Q23" s="3">
        <v>7</v>
      </c>
      <c r="R23" s="3">
        <v>4</v>
      </c>
      <c r="S23" s="3">
        <v>0</v>
      </c>
      <c r="T23" s="5">
        <v>1.55517594547784E-49</v>
      </c>
      <c r="U23" s="3">
        <v>7</v>
      </c>
      <c r="V23" s="3">
        <v>4</v>
      </c>
      <c r="W23" s="3">
        <v>49121.746643066399</v>
      </c>
      <c r="X23" s="3">
        <v>29471.162445068399</v>
      </c>
      <c r="Y23" s="3">
        <v>59214.881530761697</v>
      </c>
      <c r="Z23" s="3">
        <v>66415.119018554702</v>
      </c>
      <c r="AA23" s="3">
        <v>59331.358154296897</v>
      </c>
      <c r="AB23" s="3">
        <v>71552.505737304702</v>
      </c>
      <c r="AC23" s="3">
        <v>9824349.4750074893</v>
      </c>
      <c r="AD23" s="3">
        <v>6020098.78965763</v>
      </c>
      <c r="AE23" s="3">
        <v>11842976.482626401</v>
      </c>
      <c r="AF23" s="3">
        <v>13283024.001643401</v>
      </c>
      <c r="AG23" s="3">
        <v>11866271.807680599</v>
      </c>
      <c r="AH23" s="3">
        <v>14310501.360703999</v>
      </c>
      <c r="AI23" s="3">
        <v>104071.498675927</v>
      </c>
      <c r="AJ23" s="3">
        <v>63274.821528055501</v>
      </c>
      <c r="AK23" s="3">
        <v>126664.589716445</v>
      </c>
      <c r="AL23" s="3">
        <v>140847.13443763999</v>
      </c>
      <c r="AM23" s="3">
        <v>125038.031104525</v>
      </c>
      <c r="AN23" s="3">
        <v>152239.37617770201</v>
      </c>
      <c r="AO23" s="3">
        <v>116590.426288367</v>
      </c>
      <c r="AP23" s="3">
        <v>103544.31592947801</v>
      </c>
      <c r="AQ23" s="3">
        <v>128957.40836004099</v>
      </c>
      <c r="AR23" s="3">
        <v>143434.993222744</v>
      </c>
      <c r="AS23" s="3">
        <v>139646.78108121199</v>
      </c>
      <c r="AT23" s="3">
        <v>152239.37617770201</v>
      </c>
      <c r="AU23" s="3" t="s">
        <v>52</v>
      </c>
      <c r="AV23" s="3" t="s">
        <v>53</v>
      </c>
      <c r="AW23" s="3">
        <f t="shared" si="0"/>
        <v>116364.05019262865</v>
      </c>
      <c r="AX23" s="3">
        <f t="shared" si="1"/>
        <v>145107.05016055264</v>
      </c>
      <c r="AY23" s="3">
        <f t="shared" si="2"/>
        <v>1.2470092775246557</v>
      </c>
      <c r="AZ23" s="3">
        <f t="shared" si="3"/>
        <v>2.5073786498776757E-2</v>
      </c>
      <c r="BA23" s="3">
        <f t="shared" si="4"/>
        <v>0.31847219859903675</v>
      </c>
      <c r="BB23" s="3">
        <f t="shared" si="5"/>
        <v>5.3176763096575481</v>
      </c>
    </row>
    <row r="24" spans="1:54" x14ac:dyDescent="0.25">
      <c r="A24" s="3" t="s">
        <v>190</v>
      </c>
      <c r="B24" s="3" t="s">
        <v>321</v>
      </c>
      <c r="C24" s="3" t="s">
        <v>368</v>
      </c>
      <c r="D24" s="3" t="s">
        <v>230</v>
      </c>
      <c r="E24" s="4" t="s">
        <v>223</v>
      </c>
      <c r="F24" s="3" t="s">
        <v>219</v>
      </c>
      <c r="G24" s="3" t="s">
        <v>191</v>
      </c>
      <c r="H24" s="3">
        <v>1261</v>
      </c>
      <c r="I24" s="3">
        <v>1261</v>
      </c>
      <c r="J24" s="3">
        <v>4.2030000000000003</v>
      </c>
      <c r="K24" s="3">
        <v>4.2030000000000003</v>
      </c>
      <c r="L24" s="3">
        <v>0</v>
      </c>
      <c r="M24" s="3">
        <v>1</v>
      </c>
      <c r="N24" s="3">
        <v>4</v>
      </c>
      <c r="O24" s="3">
        <v>3</v>
      </c>
      <c r="P24" s="3">
        <v>0</v>
      </c>
      <c r="Q24" s="3">
        <v>4</v>
      </c>
      <c r="R24" s="3">
        <v>3</v>
      </c>
      <c r="S24" s="3">
        <v>0</v>
      </c>
      <c r="T24" s="5">
        <v>6.6091640301616897E-24</v>
      </c>
      <c r="U24" s="3">
        <v>4</v>
      </c>
      <c r="V24" s="3">
        <v>3</v>
      </c>
      <c r="W24" s="3">
        <v>50774.000244140603</v>
      </c>
      <c r="X24" s="3">
        <v>35189.718627929702</v>
      </c>
      <c r="Y24" s="3">
        <v>47769.019042968801</v>
      </c>
      <c r="Z24" s="3">
        <v>81026.803222656294</v>
      </c>
      <c r="AA24" s="3">
        <v>97576.75390625</v>
      </c>
      <c r="AB24" s="3">
        <v>98607.7822265625</v>
      </c>
      <c r="AC24" s="3">
        <v>9764450.3140943106</v>
      </c>
      <c r="AD24" s="3">
        <v>6726770.0215304298</v>
      </c>
      <c r="AE24" s="3">
        <v>9168224.2983712908</v>
      </c>
      <c r="AF24" s="3">
        <v>15482222.1157702</v>
      </c>
      <c r="AG24" s="3">
        <v>18549374.260448899</v>
      </c>
      <c r="AH24" s="3">
        <v>18845285.028310601</v>
      </c>
      <c r="AI24" s="3">
        <v>103436.973666253</v>
      </c>
      <c r="AJ24" s="3">
        <v>70760.482312398599</v>
      </c>
      <c r="AK24" s="3">
        <v>97951.475164022093</v>
      </c>
      <c r="AL24" s="3">
        <v>164141.97388756101</v>
      </c>
      <c r="AM24" s="3">
        <v>195565.18051616501</v>
      </c>
      <c r="AN24" s="3">
        <v>200481.755620326</v>
      </c>
      <c r="AO24" s="3">
        <v>115879.573246855</v>
      </c>
      <c r="AP24" s="3">
        <v>115794.01662363599</v>
      </c>
      <c r="AQ24" s="3">
        <v>99724.543461377703</v>
      </c>
      <c r="AR24" s="3">
        <v>167157.841060331</v>
      </c>
      <c r="AS24" s="3">
        <v>218413.93142074501</v>
      </c>
      <c r="AT24" s="3">
        <v>200481.755620326</v>
      </c>
      <c r="AU24" s="3" t="s">
        <v>52</v>
      </c>
      <c r="AV24" s="3" t="s">
        <v>53</v>
      </c>
      <c r="AW24" s="3">
        <f t="shared" si="0"/>
        <v>110466.04444395623</v>
      </c>
      <c r="AX24" s="3">
        <f t="shared" si="1"/>
        <v>195351.17603380067</v>
      </c>
      <c r="AY24" s="3">
        <f t="shared" si="2"/>
        <v>1.7684273662293577</v>
      </c>
      <c r="AZ24" s="3">
        <f t="shared" si="3"/>
        <v>5.9958132024562827E-3</v>
      </c>
      <c r="BA24" s="3">
        <f t="shared" si="4"/>
        <v>0.82246696513290096</v>
      </c>
      <c r="BB24" s="3">
        <f t="shared" si="5"/>
        <v>7.3818288473549494</v>
      </c>
    </row>
    <row r="25" spans="1:54" x14ac:dyDescent="0.25">
      <c r="A25" s="3" t="s">
        <v>98</v>
      </c>
      <c r="B25" s="3" t="s">
        <v>322</v>
      </c>
      <c r="C25" s="3" t="s">
        <v>368</v>
      </c>
      <c r="D25" s="3" t="s">
        <v>230</v>
      </c>
      <c r="E25" s="4" t="s">
        <v>294</v>
      </c>
      <c r="F25" s="3" t="s">
        <v>237</v>
      </c>
      <c r="G25" s="3" t="s">
        <v>99</v>
      </c>
      <c r="H25" s="3">
        <v>754</v>
      </c>
      <c r="I25" s="3">
        <v>754</v>
      </c>
      <c r="J25" s="3">
        <v>20.29</v>
      </c>
      <c r="K25" s="3">
        <v>20.29</v>
      </c>
      <c r="L25" s="3">
        <v>0</v>
      </c>
      <c r="M25" s="3">
        <v>1</v>
      </c>
      <c r="N25" s="3">
        <v>13</v>
      </c>
      <c r="O25" s="3">
        <v>10</v>
      </c>
      <c r="P25" s="3">
        <v>0</v>
      </c>
      <c r="Q25" s="3">
        <v>13</v>
      </c>
      <c r="R25" s="3">
        <v>10</v>
      </c>
      <c r="S25" s="3">
        <v>0</v>
      </c>
      <c r="T25" s="5">
        <v>4.3073383297291397E-97</v>
      </c>
      <c r="U25" s="3">
        <v>12</v>
      </c>
      <c r="V25" s="3">
        <v>9</v>
      </c>
      <c r="W25" s="3">
        <v>865899.05175781297</v>
      </c>
      <c r="X25" s="3">
        <v>567685.23986816395</v>
      </c>
      <c r="Y25" s="3">
        <v>905856.30212402297</v>
      </c>
      <c r="Z25" s="3">
        <v>1165351.6953125</v>
      </c>
      <c r="AA25" s="3">
        <v>1008733.13549805</v>
      </c>
      <c r="AB25" s="3">
        <v>1191205.10754395</v>
      </c>
      <c r="AC25" s="3">
        <v>101697352.80648001</v>
      </c>
      <c r="AD25" s="3">
        <v>69028845.6439531</v>
      </c>
      <c r="AE25" s="3">
        <v>107157196.82531101</v>
      </c>
      <c r="AF25" s="3">
        <v>139167300.66003099</v>
      </c>
      <c r="AG25" s="3">
        <v>119395182.404357</v>
      </c>
      <c r="AH25" s="3">
        <v>141051196.48481101</v>
      </c>
      <c r="AI25" s="3">
        <v>1077302.4661703401</v>
      </c>
      <c r="AJ25" s="3">
        <v>726571.79973575706</v>
      </c>
      <c r="AK25" s="3">
        <v>1145946.18223205</v>
      </c>
      <c r="AL25" s="3">
        <v>1475766.9447524899</v>
      </c>
      <c r="AM25" s="3">
        <v>1258234.04837694</v>
      </c>
      <c r="AN25" s="3">
        <v>1500544.6434554299</v>
      </c>
      <c r="AO25" s="3">
        <v>1206892.9089166899</v>
      </c>
      <c r="AP25" s="3">
        <v>1188978.1458163599</v>
      </c>
      <c r="AQ25" s="3">
        <v>1166689.5231852001</v>
      </c>
      <c r="AR25" s="3">
        <v>1502881.9902093499</v>
      </c>
      <c r="AS25" s="3">
        <v>1405239.1352494999</v>
      </c>
      <c r="AT25" s="3">
        <v>1500544.6434554299</v>
      </c>
      <c r="AU25" s="3" t="s">
        <v>52</v>
      </c>
      <c r="AV25" s="3" t="s">
        <v>53</v>
      </c>
      <c r="AW25" s="3">
        <f t="shared" si="0"/>
        <v>1187520.1926394168</v>
      </c>
      <c r="AX25" s="3">
        <f t="shared" si="1"/>
        <v>1469555.2563047598</v>
      </c>
      <c r="AY25" s="3">
        <f t="shared" si="2"/>
        <v>1.2374991729938365</v>
      </c>
      <c r="AZ25" s="3">
        <f t="shared" si="3"/>
        <v>1.1796495871973574E-3</v>
      </c>
      <c r="BA25" s="3">
        <f t="shared" si="4"/>
        <v>0.30742756105641733</v>
      </c>
      <c r="BB25" s="3">
        <f t="shared" si="5"/>
        <v>9.7274259114223458</v>
      </c>
    </row>
    <row r="26" spans="1:54" x14ac:dyDescent="0.25">
      <c r="A26" s="3" t="s">
        <v>137</v>
      </c>
      <c r="B26" s="3" t="s">
        <v>323</v>
      </c>
      <c r="C26" s="3" t="s">
        <v>368</v>
      </c>
      <c r="D26" s="3" t="s">
        <v>230</v>
      </c>
      <c r="E26" s="4" t="s">
        <v>294</v>
      </c>
      <c r="F26" s="3" t="s">
        <v>219</v>
      </c>
      <c r="G26" s="3" t="s">
        <v>138</v>
      </c>
      <c r="H26" s="3">
        <v>356</v>
      </c>
      <c r="I26" s="3">
        <v>356</v>
      </c>
      <c r="J26" s="3">
        <v>11.52</v>
      </c>
      <c r="K26" s="3">
        <v>11.52</v>
      </c>
      <c r="L26" s="3">
        <v>0</v>
      </c>
      <c r="M26" s="3">
        <v>1</v>
      </c>
      <c r="N26" s="3">
        <v>4</v>
      </c>
      <c r="O26" s="3">
        <v>3</v>
      </c>
      <c r="P26" s="3">
        <v>0</v>
      </c>
      <c r="Q26" s="3">
        <v>4</v>
      </c>
      <c r="R26" s="3">
        <v>3</v>
      </c>
      <c r="S26" s="3">
        <v>0</v>
      </c>
      <c r="T26" s="5">
        <v>1.01808507834759E-22</v>
      </c>
      <c r="U26" s="3">
        <v>4</v>
      </c>
      <c r="V26" s="3">
        <v>3</v>
      </c>
      <c r="W26" s="3">
        <v>120846.03417968799</v>
      </c>
      <c r="X26" s="3">
        <v>78598.898925781294</v>
      </c>
      <c r="Y26" s="3">
        <v>150806.79736328099</v>
      </c>
      <c r="Z26" s="3">
        <v>162622.63378906299</v>
      </c>
      <c r="AA26" s="3">
        <v>154760.98193359401</v>
      </c>
      <c r="AB26" s="3">
        <v>181832.35107421901</v>
      </c>
      <c r="AC26" s="3">
        <v>11279381.167147901</v>
      </c>
      <c r="AD26" s="3">
        <v>7485131.9457202703</v>
      </c>
      <c r="AE26" s="3">
        <v>12565671.285403799</v>
      </c>
      <c r="AF26" s="3">
        <v>15681196.084609799</v>
      </c>
      <c r="AG26" s="3">
        <v>15302951.451919001</v>
      </c>
      <c r="AH26" s="3">
        <v>16988846.911493499</v>
      </c>
      <c r="AI26" s="3">
        <v>119484.969990973</v>
      </c>
      <c r="AJ26" s="3">
        <v>78772.483169519997</v>
      </c>
      <c r="AK26" s="3">
        <v>134363.416540768</v>
      </c>
      <c r="AL26" s="3">
        <v>166275.189418414</v>
      </c>
      <c r="AM26" s="3">
        <v>161281.804960601</v>
      </c>
      <c r="AN26" s="3">
        <v>180732.41395205801</v>
      </c>
      <c r="AO26" s="3">
        <v>133858.00880681199</v>
      </c>
      <c r="AP26" s="3">
        <v>128905.031841738</v>
      </c>
      <c r="AQ26" s="3">
        <v>136795.59547216099</v>
      </c>
      <c r="AR26" s="3">
        <v>169330.25128672499</v>
      </c>
      <c r="AS26" s="3">
        <v>180125.076432851</v>
      </c>
      <c r="AT26" s="3">
        <v>180732.41395205801</v>
      </c>
      <c r="AU26" s="3" t="s">
        <v>52</v>
      </c>
      <c r="AV26" s="3" t="s">
        <v>53</v>
      </c>
      <c r="AW26" s="3">
        <f t="shared" si="0"/>
        <v>133186.21204023701</v>
      </c>
      <c r="AX26" s="3">
        <f t="shared" si="1"/>
        <v>176729.24722387796</v>
      </c>
      <c r="AY26" s="3">
        <f t="shared" si="2"/>
        <v>1.3269335054779254</v>
      </c>
      <c r="AZ26" s="3">
        <f t="shared" si="3"/>
        <v>5.6535399890309695E-4</v>
      </c>
      <c r="BA26" s="3">
        <f t="shared" si="4"/>
        <v>0.40809607702247686</v>
      </c>
      <c r="BB26" s="3">
        <f t="shared" si="5"/>
        <v>10.788557879214254</v>
      </c>
    </row>
    <row r="27" spans="1:54" x14ac:dyDescent="0.25">
      <c r="A27" s="3" t="s">
        <v>50</v>
      </c>
      <c r="B27" s="3" t="s">
        <v>324</v>
      </c>
      <c r="C27" s="3" t="s">
        <v>368</v>
      </c>
      <c r="D27" s="3" t="s">
        <v>230</v>
      </c>
      <c r="E27" s="4" t="s">
        <v>294</v>
      </c>
      <c r="F27" s="3" t="s">
        <v>239</v>
      </c>
      <c r="G27" s="3" t="s">
        <v>51</v>
      </c>
      <c r="H27" s="3">
        <v>210</v>
      </c>
      <c r="I27" s="3">
        <v>210</v>
      </c>
      <c r="J27" s="3">
        <v>9.048</v>
      </c>
      <c r="K27" s="3">
        <v>9.048</v>
      </c>
      <c r="L27" s="3">
        <v>8.5709999999999997</v>
      </c>
      <c r="M27" s="3">
        <v>1</v>
      </c>
      <c r="N27" s="3">
        <v>3</v>
      </c>
      <c r="O27" s="3">
        <v>2</v>
      </c>
      <c r="P27" s="3">
        <v>0</v>
      </c>
      <c r="Q27" s="3">
        <v>3</v>
      </c>
      <c r="R27" s="3">
        <v>2</v>
      </c>
      <c r="S27" s="3">
        <v>0</v>
      </c>
      <c r="T27" s="5">
        <v>2.6732671906240199E-19</v>
      </c>
      <c r="U27" s="3">
        <v>3</v>
      </c>
      <c r="V27" s="3">
        <v>2</v>
      </c>
      <c r="W27" s="3">
        <v>45268.8076171875</v>
      </c>
      <c r="X27" s="3">
        <v>28767.1181640625</v>
      </c>
      <c r="Y27" s="3">
        <v>41442.6181640625</v>
      </c>
      <c r="Z27" s="3">
        <v>37648.138671875</v>
      </c>
      <c r="AA27" s="3">
        <v>30913.228027343801</v>
      </c>
      <c r="AB27" s="3">
        <v>32797.050292968801</v>
      </c>
      <c r="AC27" s="3">
        <v>9053761.6583490595</v>
      </c>
      <c r="AD27" s="3">
        <v>5753423.7185452003</v>
      </c>
      <c r="AE27" s="3">
        <v>8288523.7563211303</v>
      </c>
      <c r="AF27" s="3">
        <v>7529627.8465751996</v>
      </c>
      <c r="AG27" s="3">
        <v>6182645.69759735</v>
      </c>
      <c r="AH27" s="3">
        <v>6559410.1563365804</v>
      </c>
      <c r="AI27" s="3">
        <v>95908.492143528099</v>
      </c>
      <c r="AJ27" s="3">
        <v>60649.598974879598</v>
      </c>
      <c r="AK27" s="3">
        <v>88672.4981991237</v>
      </c>
      <c r="AL27" s="3">
        <v>79858.277607900207</v>
      </c>
      <c r="AM27" s="3">
        <v>65124.245229719803</v>
      </c>
      <c r="AN27" s="3">
        <v>69780.9591099635</v>
      </c>
      <c r="AO27" s="3">
        <v>107445.478598407</v>
      </c>
      <c r="AP27" s="3">
        <v>99248.343742330704</v>
      </c>
      <c r="AQ27" s="3">
        <v>90277.603126241098</v>
      </c>
      <c r="AR27" s="3">
        <v>81325.555917083097</v>
      </c>
      <c r="AS27" s="3">
        <v>72733.000802543407</v>
      </c>
      <c r="AT27" s="3">
        <v>69780.9591099635</v>
      </c>
      <c r="AU27" s="3" t="s">
        <v>52</v>
      </c>
      <c r="AV27" s="3" t="s">
        <v>53</v>
      </c>
      <c r="AW27" s="3">
        <f t="shared" si="0"/>
        <v>98990.475155659602</v>
      </c>
      <c r="AX27" s="3">
        <f t="shared" si="1"/>
        <v>74613.171943196663</v>
      </c>
      <c r="AY27" s="3">
        <f t="shared" si="2"/>
        <v>0.75374092129439374</v>
      </c>
      <c r="AZ27" s="3">
        <f t="shared" si="3"/>
        <v>1.5718001370169609E-2</v>
      </c>
      <c r="BA27" s="3">
        <f t="shared" si="4"/>
        <v>-0.40785937483309581</v>
      </c>
      <c r="BB27" s="3">
        <f t="shared" si="5"/>
        <v>5.9914384070801141</v>
      </c>
    </row>
    <row r="28" spans="1:54" x14ac:dyDescent="0.25">
      <c r="A28" s="3" t="s">
        <v>125</v>
      </c>
      <c r="B28" s="3" t="s">
        <v>325</v>
      </c>
      <c r="C28" s="3" t="s">
        <v>368</v>
      </c>
      <c r="D28" s="3" t="s">
        <v>230</v>
      </c>
      <c r="E28" s="4" t="s">
        <v>294</v>
      </c>
      <c r="F28" s="3" t="s">
        <v>219</v>
      </c>
      <c r="G28" s="3" t="s">
        <v>126</v>
      </c>
      <c r="H28" s="3">
        <v>529</v>
      </c>
      <c r="I28" s="3">
        <v>529</v>
      </c>
      <c r="J28" s="3">
        <v>13.42</v>
      </c>
      <c r="K28" s="3">
        <v>13.42</v>
      </c>
      <c r="L28" s="3">
        <v>0</v>
      </c>
      <c r="M28" s="3">
        <v>1</v>
      </c>
      <c r="N28" s="3">
        <v>4</v>
      </c>
      <c r="O28" s="3">
        <v>4</v>
      </c>
      <c r="P28" s="3">
        <v>0</v>
      </c>
      <c r="Q28" s="3">
        <v>4</v>
      </c>
      <c r="R28" s="3">
        <v>4</v>
      </c>
      <c r="S28" s="3">
        <v>0</v>
      </c>
      <c r="T28" s="5">
        <v>3.7108136812845101E-31</v>
      </c>
      <c r="U28" s="3">
        <v>4</v>
      </c>
      <c r="V28" s="3">
        <v>4</v>
      </c>
      <c r="W28" s="3">
        <v>146088.49151611299</v>
      </c>
      <c r="X28" s="3">
        <v>114342.53332519501</v>
      </c>
      <c r="Y28" s="3">
        <v>177745.958984375</v>
      </c>
      <c r="Z28" s="3">
        <v>201464.066162109</v>
      </c>
      <c r="AA28" s="3">
        <v>182239.509765625</v>
      </c>
      <c r="AB28" s="3">
        <v>249773.37255859401</v>
      </c>
      <c r="AC28" s="3">
        <v>16983777.628366001</v>
      </c>
      <c r="AD28" s="3">
        <v>12040201.7432095</v>
      </c>
      <c r="AE28" s="3">
        <v>21836828.8367971</v>
      </c>
      <c r="AF28" s="3">
        <v>23105010.802529901</v>
      </c>
      <c r="AG28" s="3">
        <v>24029926.846071798</v>
      </c>
      <c r="AH28" s="3">
        <v>27206932.179876301</v>
      </c>
      <c r="AI28" s="3">
        <v>179912.898605572</v>
      </c>
      <c r="AJ28" s="3">
        <v>126756.95528370699</v>
      </c>
      <c r="AK28" s="3">
        <v>233527.89557218601</v>
      </c>
      <c r="AL28" s="3">
        <v>244968.86685411399</v>
      </c>
      <c r="AM28" s="3">
        <v>253233.903549732</v>
      </c>
      <c r="AN28" s="3">
        <v>289435.448722089</v>
      </c>
      <c r="AO28" s="3">
        <v>201554.90994242299</v>
      </c>
      <c r="AP28" s="3">
        <v>207427.88216850799</v>
      </c>
      <c r="AQ28" s="3">
        <v>237755.09998634999</v>
      </c>
      <c r="AR28" s="3">
        <v>249469.80921759701</v>
      </c>
      <c r="AS28" s="3">
        <v>282820.34816901799</v>
      </c>
      <c r="AT28" s="3">
        <v>289435.448722089</v>
      </c>
      <c r="AU28" s="3" t="s">
        <v>52</v>
      </c>
      <c r="AV28" s="3" t="s">
        <v>53</v>
      </c>
      <c r="AW28" s="3">
        <f t="shared" si="0"/>
        <v>215579.29736576034</v>
      </c>
      <c r="AX28" s="3">
        <f t="shared" si="1"/>
        <v>273908.53536956798</v>
      </c>
      <c r="AY28" s="3">
        <f t="shared" si="2"/>
        <v>1.2705697565422711</v>
      </c>
      <c r="AZ28" s="3">
        <f t="shared" si="3"/>
        <v>2.5043525175847552E-2</v>
      </c>
      <c r="BA28" s="3">
        <f t="shared" si="4"/>
        <v>0.34547558409254037</v>
      </c>
      <c r="BB28" s="3">
        <f t="shared" si="5"/>
        <v>5.319418536619354</v>
      </c>
    </row>
    <row r="29" spans="1:54" x14ac:dyDescent="0.25">
      <c r="A29" s="3" t="s">
        <v>112</v>
      </c>
      <c r="B29" s="3" t="s">
        <v>326</v>
      </c>
      <c r="C29" s="3" t="s">
        <v>368</v>
      </c>
      <c r="D29" s="3" t="s">
        <v>230</v>
      </c>
      <c r="E29" s="4" t="s">
        <v>294</v>
      </c>
      <c r="F29" s="3" t="s">
        <v>219</v>
      </c>
      <c r="G29" s="3" t="s">
        <v>113</v>
      </c>
      <c r="H29" s="3">
        <v>785</v>
      </c>
      <c r="I29" s="3">
        <v>785</v>
      </c>
      <c r="J29" s="3">
        <v>8.0250000000000004</v>
      </c>
      <c r="K29" s="3">
        <v>8.0250000000000004</v>
      </c>
      <c r="L29" s="3">
        <v>0</v>
      </c>
      <c r="M29" s="3">
        <v>1</v>
      </c>
      <c r="N29" s="3">
        <v>3</v>
      </c>
      <c r="O29" s="3">
        <v>3</v>
      </c>
      <c r="P29" s="3">
        <v>0</v>
      </c>
      <c r="Q29" s="3">
        <v>3</v>
      </c>
      <c r="R29" s="3">
        <v>3</v>
      </c>
      <c r="S29" s="3">
        <v>0</v>
      </c>
      <c r="T29" s="5">
        <v>7.1030622096303797E-27</v>
      </c>
      <c r="U29" s="3">
        <v>3</v>
      </c>
      <c r="V29" s="3">
        <v>3</v>
      </c>
      <c r="W29" s="3">
        <v>70684.198974609404</v>
      </c>
      <c r="X29" s="3">
        <v>48032.398559570298</v>
      </c>
      <c r="Y29" s="3">
        <v>64531.690185546897</v>
      </c>
      <c r="Z29" s="3">
        <v>87213.5556640625</v>
      </c>
      <c r="AA29" s="3">
        <v>85632.103027343794</v>
      </c>
      <c r="AB29" s="3">
        <v>94864.122558593794</v>
      </c>
      <c r="AC29" s="3">
        <v>14136840.005577199</v>
      </c>
      <c r="AD29" s="3">
        <v>9606479.8550617807</v>
      </c>
      <c r="AE29" s="3">
        <v>12906338.2294288</v>
      </c>
      <c r="AF29" s="3">
        <v>17442711.3927291</v>
      </c>
      <c r="AG29" s="3">
        <v>17126420.860672299</v>
      </c>
      <c r="AH29" s="3">
        <v>18972824.7944359</v>
      </c>
      <c r="AI29" s="3">
        <v>149754.66107603</v>
      </c>
      <c r="AJ29" s="3">
        <v>101157.392713931</v>
      </c>
      <c r="AK29" s="3">
        <v>137990.22420310299</v>
      </c>
      <c r="AL29" s="3">
        <v>184952.52161958499</v>
      </c>
      <c r="AM29" s="3">
        <v>180512.88858915601</v>
      </c>
      <c r="AN29" s="3">
        <v>201838.56164293399</v>
      </c>
      <c r="AO29" s="3">
        <v>167768.889615914</v>
      </c>
      <c r="AP29" s="3">
        <v>165536.19238782499</v>
      </c>
      <c r="AQ29" s="3">
        <v>140488.053781166</v>
      </c>
      <c r="AR29" s="3">
        <v>188350.75197628699</v>
      </c>
      <c r="AS29" s="3">
        <v>201603.013199037</v>
      </c>
      <c r="AT29" s="3">
        <v>201838.56164293399</v>
      </c>
      <c r="AU29" s="3" t="s">
        <v>52</v>
      </c>
      <c r="AV29" s="3" t="s">
        <v>53</v>
      </c>
      <c r="AW29" s="3">
        <f t="shared" si="0"/>
        <v>157931.04526163498</v>
      </c>
      <c r="AX29" s="3">
        <f t="shared" si="1"/>
        <v>197264.10893941936</v>
      </c>
      <c r="AY29" s="3">
        <f t="shared" si="2"/>
        <v>1.2490521329268962</v>
      </c>
      <c r="AZ29" s="3">
        <f t="shared" si="3"/>
        <v>1.6033989530610457E-2</v>
      </c>
      <c r="BA29" s="3">
        <f t="shared" si="4"/>
        <v>0.32083369339541495</v>
      </c>
      <c r="BB29" s="3">
        <f t="shared" si="5"/>
        <v>5.9627227524349458</v>
      </c>
    </row>
    <row r="30" spans="1:54" x14ac:dyDescent="0.25">
      <c r="A30" s="3" t="s">
        <v>72</v>
      </c>
      <c r="B30" s="3" t="s">
        <v>327</v>
      </c>
      <c r="C30" s="3" t="s">
        <v>368</v>
      </c>
      <c r="D30" s="3" t="s">
        <v>230</v>
      </c>
      <c r="E30" s="4" t="s">
        <v>294</v>
      </c>
      <c r="F30" s="3" t="s">
        <v>219</v>
      </c>
      <c r="G30" s="3" t="s">
        <v>73</v>
      </c>
      <c r="H30" s="3">
        <v>249</v>
      </c>
      <c r="I30" s="3">
        <v>249</v>
      </c>
      <c r="J30" s="3">
        <v>22.49</v>
      </c>
      <c r="K30" s="3">
        <v>22.49</v>
      </c>
      <c r="L30" s="3">
        <v>0</v>
      </c>
      <c r="M30" s="3">
        <v>1</v>
      </c>
      <c r="N30" s="3">
        <v>3</v>
      </c>
      <c r="O30" s="3">
        <v>2</v>
      </c>
      <c r="P30" s="3">
        <v>0</v>
      </c>
      <c r="Q30" s="3">
        <v>3</v>
      </c>
      <c r="R30" s="3">
        <v>2</v>
      </c>
      <c r="S30" s="3">
        <v>0</v>
      </c>
      <c r="T30" s="5">
        <v>9.3935294645049194E-307</v>
      </c>
      <c r="U30" s="3">
        <v>3</v>
      </c>
      <c r="V30" s="3">
        <v>2</v>
      </c>
      <c r="W30" s="3">
        <v>49831.7607421875</v>
      </c>
      <c r="X30" s="3">
        <v>33894.043457031301</v>
      </c>
      <c r="Y30" s="3">
        <v>46743.196777343801</v>
      </c>
      <c r="Z30" s="3">
        <v>61032.314453125</v>
      </c>
      <c r="AA30" s="3">
        <v>62503.68359375</v>
      </c>
      <c r="AB30" s="3">
        <v>61245.32421875</v>
      </c>
      <c r="AC30" s="3">
        <v>9966352.2969477195</v>
      </c>
      <c r="AD30" s="3">
        <v>6778808.79241837</v>
      </c>
      <c r="AE30" s="3">
        <v>9348639.4947743304</v>
      </c>
      <c r="AF30" s="3">
        <v>12206463.072515501</v>
      </c>
      <c r="AG30" s="3">
        <v>12500736.905025501</v>
      </c>
      <c r="AH30" s="3">
        <v>12249065.026275299</v>
      </c>
      <c r="AI30" s="3">
        <v>105575.765857497</v>
      </c>
      <c r="AJ30" s="3">
        <v>71383.936590241996</v>
      </c>
      <c r="AK30" s="3">
        <v>99951.430480083101</v>
      </c>
      <c r="AL30" s="3">
        <v>129441.95490737499</v>
      </c>
      <c r="AM30" s="3">
        <v>131758.87934575399</v>
      </c>
      <c r="AN30" s="3">
        <v>130309.202407184</v>
      </c>
      <c r="AO30" s="3">
        <v>118275.644183586</v>
      </c>
      <c r="AP30" s="3">
        <v>116814.25097836999</v>
      </c>
      <c r="AQ30" s="3">
        <v>101760.70096184799</v>
      </c>
      <c r="AR30" s="3">
        <v>131820.260305676</v>
      </c>
      <c r="AS30" s="3">
        <v>147152.855950853</v>
      </c>
      <c r="AT30" s="3">
        <v>130309.202407184</v>
      </c>
      <c r="AU30" s="3" t="s">
        <v>52</v>
      </c>
      <c r="AV30" s="3" t="s">
        <v>53</v>
      </c>
      <c r="AW30" s="3">
        <f t="shared" si="0"/>
        <v>112283.532041268</v>
      </c>
      <c r="AX30" s="3">
        <f t="shared" si="1"/>
        <v>136427.439554571</v>
      </c>
      <c r="AY30" s="3">
        <f t="shared" si="2"/>
        <v>1.2150262560713649</v>
      </c>
      <c r="AZ30" s="3">
        <f t="shared" si="3"/>
        <v>3.2797518128995944E-2</v>
      </c>
      <c r="BA30" s="3">
        <f t="shared" si="4"/>
        <v>0.28098749004066159</v>
      </c>
      <c r="BB30" s="3">
        <f t="shared" si="5"/>
        <v>4.9302695431771628</v>
      </c>
    </row>
    <row r="31" spans="1:54" x14ac:dyDescent="0.25">
      <c r="A31" s="3" t="s">
        <v>207</v>
      </c>
      <c r="B31" s="3" t="s">
        <v>328</v>
      </c>
      <c r="C31" s="3" t="s">
        <v>368</v>
      </c>
      <c r="D31" s="3" t="s">
        <v>230</v>
      </c>
      <c r="E31" s="4" t="s">
        <v>223</v>
      </c>
      <c r="F31" s="3" t="s">
        <v>246</v>
      </c>
      <c r="G31" s="3" t="s">
        <v>208</v>
      </c>
      <c r="H31" s="3">
        <v>518</v>
      </c>
      <c r="I31" s="3">
        <v>518</v>
      </c>
      <c r="J31" s="3">
        <v>6.5640000000000001</v>
      </c>
      <c r="K31" s="3">
        <v>6.5640000000000001</v>
      </c>
      <c r="L31" s="3">
        <v>0</v>
      </c>
      <c r="M31" s="3">
        <v>1</v>
      </c>
      <c r="N31" s="3">
        <v>2</v>
      </c>
      <c r="O31" s="3">
        <v>2</v>
      </c>
      <c r="P31" s="3">
        <v>0</v>
      </c>
      <c r="Q31" s="3">
        <v>2</v>
      </c>
      <c r="R31" s="3">
        <v>2</v>
      </c>
      <c r="S31" s="3">
        <v>0</v>
      </c>
      <c r="T31" s="5">
        <v>1.1850343240707E-11</v>
      </c>
      <c r="U31" s="3">
        <v>2</v>
      </c>
      <c r="V31" s="3">
        <v>2</v>
      </c>
      <c r="W31" s="3">
        <v>14481.126953125</v>
      </c>
      <c r="X31" s="3">
        <v>11602.066894531299</v>
      </c>
      <c r="Y31" s="3">
        <v>12904.658691406299</v>
      </c>
      <c r="Z31" s="3">
        <v>46504.8671875</v>
      </c>
      <c r="AA31" s="3">
        <v>71610.094238281294</v>
      </c>
      <c r="AB31" s="3">
        <v>57180.457519531301</v>
      </c>
      <c r="AC31" s="3">
        <v>2896225.4337821198</v>
      </c>
      <c r="AD31" s="3">
        <v>2320413.4134831</v>
      </c>
      <c r="AE31" s="3">
        <v>2580931.77674013</v>
      </c>
      <c r="AF31" s="3">
        <v>9300973.5760953091</v>
      </c>
      <c r="AG31" s="3">
        <v>14322019.061070999</v>
      </c>
      <c r="AH31" s="3">
        <v>11436091.6743173</v>
      </c>
      <c r="AI31" s="3">
        <v>30680.3541714208</v>
      </c>
      <c r="AJ31" s="3">
        <v>24320.2109278854</v>
      </c>
      <c r="AK31" s="3">
        <v>27471.381793596302</v>
      </c>
      <c r="AL31" s="3">
        <v>98607.298525717895</v>
      </c>
      <c r="AM31" s="3">
        <v>151047.172182401</v>
      </c>
      <c r="AN31" s="3">
        <v>121660.54972677901</v>
      </c>
      <c r="AO31" s="3">
        <v>34370.943217246502</v>
      </c>
      <c r="AP31" s="3">
        <v>39798.1304881588</v>
      </c>
      <c r="AQ31" s="3">
        <v>27968.654918490101</v>
      </c>
      <c r="AR31" s="3">
        <v>100419.062497943</v>
      </c>
      <c r="AS31" s="3">
        <v>168694.68593166801</v>
      </c>
      <c r="AT31" s="3">
        <v>121660.54972677901</v>
      </c>
      <c r="AU31" s="3" t="s">
        <v>52</v>
      </c>
      <c r="AV31" s="3" t="s">
        <v>53</v>
      </c>
      <c r="AW31" s="3">
        <f t="shared" si="0"/>
        <v>34045.909541298468</v>
      </c>
      <c r="AX31" s="3">
        <f t="shared" si="1"/>
        <v>130258.09938546333</v>
      </c>
      <c r="AY31" s="3">
        <f t="shared" si="2"/>
        <v>3.8259544579784914</v>
      </c>
      <c r="AZ31" s="3">
        <f t="shared" si="3"/>
        <v>9.2922274219213122E-3</v>
      </c>
      <c r="BA31" s="3">
        <f t="shared" si="4"/>
        <v>1.9358197007515558</v>
      </c>
      <c r="BB31" s="3">
        <f t="shared" si="5"/>
        <v>6.7497598209519785</v>
      </c>
    </row>
    <row r="32" spans="1:54" x14ac:dyDescent="0.25">
      <c r="A32" s="3" t="s">
        <v>68</v>
      </c>
      <c r="B32" s="3" t="s">
        <v>329</v>
      </c>
      <c r="C32" s="3" t="s">
        <v>368</v>
      </c>
      <c r="D32" s="3" t="s">
        <v>230</v>
      </c>
      <c r="E32" s="4" t="s">
        <v>294</v>
      </c>
      <c r="F32" s="3" t="s">
        <v>247</v>
      </c>
      <c r="G32" s="3" t="s">
        <v>69</v>
      </c>
      <c r="H32" s="3">
        <v>231</v>
      </c>
      <c r="I32" s="3">
        <v>231</v>
      </c>
      <c r="J32" s="3">
        <v>18.61</v>
      </c>
      <c r="K32" s="3">
        <v>18.61</v>
      </c>
      <c r="L32" s="3">
        <v>0</v>
      </c>
      <c r="M32" s="3">
        <v>1</v>
      </c>
      <c r="N32" s="3">
        <v>2</v>
      </c>
      <c r="O32" s="3">
        <v>2</v>
      </c>
      <c r="P32" s="3">
        <v>0</v>
      </c>
      <c r="Q32" s="3">
        <v>2</v>
      </c>
      <c r="R32" s="3">
        <v>2</v>
      </c>
      <c r="S32" s="3">
        <v>0</v>
      </c>
      <c r="T32" s="5">
        <v>4.4266117956696902E-29</v>
      </c>
      <c r="U32" s="3">
        <v>2</v>
      </c>
      <c r="V32" s="3">
        <v>2</v>
      </c>
      <c r="W32" s="3">
        <v>47607.678466796897</v>
      </c>
      <c r="X32" s="3">
        <v>36245.218261718801</v>
      </c>
      <c r="Y32" s="3">
        <v>54945.623535156301</v>
      </c>
      <c r="Z32" s="3">
        <v>64234.597412109397</v>
      </c>
      <c r="AA32" s="3">
        <v>62119.555175781301</v>
      </c>
      <c r="AB32" s="3">
        <v>68832.76953125</v>
      </c>
      <c r="AC32" s="3">
        <v>9521535.8352413103</v>
      </c>
      <c r="AD32" s="3">
        <v>7249043.7603629204</v>
      </c>
      <c r="AE32" s="3">
        <v>10989124.870781999</v>
      </c>
      <c r="AF32" s="3">
        <v>12846919.673855901</v>
      </c>
      <c r="AG32" s="3">
        <v>12423911.220287001</v>
      </c>
      <c r="AH32" s="3">
        <v>13766554.1113877</v>
      </c>
      <c r="AI32" s="3">
        <v>100863.727068234</v>
      </c>
      <c r="AJ32" s="3">
        <v>76340.370152287403</v>
      </c>
      <c r="AK32" s="3">
        <v>117516.401236019</v>
      </c>
      <c r="AL32" s="3">
        <v>136223.719782639</v>
      </c>
      <c r="AM32" s="3">
        <v>130929.953377251</v>
      </c>
      <c r="AN32" s="3">
        <v>146452.70331263501</v>
      </c>
      <c r="AO32" s="3">
        <v>112996.786685452</v>
      </c>
      <c r="AP32" s="3">
        <v>124925.068365731</v>
      </c>
      <c r="AQ32" s="3">
        <v>119643.623976688</v>
      </c>
      <c r="AR32" s="3">
        <v>138726.63012857299</v>
      </c>
      <c r="AS32" s="3">
        <v>146227.08287018599</v>
      </c>
      <c r="AT32" s="3">
        <v>146452.70331263501</v>
      </c>
      <c r="AU32" s="3" t="s">
        <v>52</v>
      </c>
      <c r="AV32" s="3" t="s">
        <v>53</v>
      </c>
      <c r="AW32" s="3">
        <f t="shared" si="0"/>
        <v>119188.49300929032</v>
      </c>
      <c r="AX32" s="3">
        <f t="shared" si="1"/>
        <v>143802.13877046466</v>
      </c>
      <c r="AY32" s="3">
        <f t="shared" si="2"/>
        <v>1.2065102522879938</v>
      </c>
      <c r="AZ32" s="3">
        <f t="shared" si="3"/>
        <v>4.5486581722376674E-3</v>
      </c>
      <c r="BA32" s="3">
        <f t="shared" si="4"/>
        <v>0.27084017486755035</v>
      </c>
      <c r="BB32" s="3">
        <f t="shared" si="5"/>
        <v>7.7803432632545713</v>
      </c>
    </row>
    <row r="33" spans="1:54" x14ac:dyDescent="0.25">
      <c r="A33" s="3" t="s">
        <v>127</v>
      </c>
      <c r="B33" s="3" t="s">
        <v>330</v>
      </c>
      <c r="C33" s="3" t="s">
        <v>368</v>
      </c>
      <c r="D33" s="3" t="s">
        <v>230</v>
      </c>
      <c r="E33" s="4" t="s">
        <v>294</v>
      </c>
      <c r="F33" s="3" t="s">
        <v>248</v>
      </c>
      <c r="G33" s="3" t="s">
        <v>128</v>
      </c>
      <c r="H33" s="3">
        <v>853</v>
      </c>
      <c r="I33" s="3">
        <v>853</v>
      </c>
      <c r="J33" s="3">
        <v>5.6269999999999998</v>
      </c>
      <c r="K33" s="3">
        <v>5.6269999999999998</v>
      </c>
      <c r="L33" s="3">
        <v>0</v>
      </c>
      <c r="M33" s="3">
        <v>1</v>
      </c>
      <c r="N33" s="3">
        <v>4</v>
      </c>
      <c r="O33" s="3">
        <v>4</v>
      </c>
      <c r="P33" s="3">
        <v>0</v>
      </c>
      <c r="Q33" s="3">
        <v>4</v>
      </c>
      <c r="R33" s="3">
        <v>4</v>
      </c>
      <c r="S33" s="3">
        <v>0</v>
      </c>
      <c r="T33" s="5">
        <v>5.1967397907607098E-34</v>
      </c>
      <c r="U33" s="3">
        <v>4</v>
      </c>
      <c r="V33" s="3">
        <v>4</v>
      </c>
      <c r="W33" s="3">
        <v>308879.62109375</v>
      </c>
      <c r="X33" s="3">
        <v>234882.46484375</v>
      </c>
      <c r="Y33" s="3">
        <v>345295.07324218802</v>
      </c>
      <c r="Z33" s="3">
        <v>442560.08105468802</v>
      </c>
      <c r="AA33" s="3">
        <v>432823.68408203102</v>
      </c>
      <c r="AB33" s="3">
        <v>454297.05859375</v>
      </c>
      <c r="AC33" s="3">
        <v>45426675.277878202</v>
      </c>
      <c r="AD33" s="3">
        <v>34770004.181673497</v>
      </c>
      <c r="AE33" s="3">
        <v>50575024.507315002</v>
      </c>
      <c r="AF33" s="3">
        <v>65730295.925598301</v>
      </c>
      <c r="AG33" s="3">
        <v>62658938.508375503</v>
      </c>
      <c r="AH33" s="3">
        <v>66881420.546070203</v>
      </c>
      <c r="AI33" s="3">
        <v>481214.78048599802</v>
      </c>
      <c r="AJ33" s="3">
        <v>366074.000801004</v>
      </c>
      <c r="AK33" s="3">
        <v>540781.43067529995</v>
      </c>
      <c r="AL33" s="3">
        <v>697018.52949266403</v>
      </c>
      <c r="AM33" s="3">
        <v>660388.82241886004</v>
      </c>
      <c r="AN33" s="3">
        <v>711504.47389436304</v>
      </c>
      <c r="AO33" s="3">
        <v>539100.87878943398</v>
      </c>
      <c r="AP33" s="3">
        <v>599051.58287488006</v>
      </c>
      <c r="AQ33" s="3">
        <v>550570.38391896803</v>
      </c>
      <c r="AR33" s="3">
        <v>709825.21904392994</v>
      </c>
      <c r="AS33" s="3">
        <v>737544.98929781001</v>
      </c>
      <c r="AT33" s="3">
        <v>711504.47389436304</v>
      </c>
      <c r="AU33" s="3" t="s">
        <v>52</v>
      </c>
      <c r="AV33" s="3" t="s">
        <v>53</v>
      </c>
      <c r="AW33" s="3">
        <f t="shared" si="0"/>
        <v>562907.61519442732</v>
      </c>
      <c r="AX33" s="3">
        <f t="shared" si="1"/>
        <v>719624.89407870115</v>
      </c>
      <c r="AY33" s="3">
        <f t="shared" si="2"/>
        <v>1.2784067485570327</v>
      </c>
      <c r="AZ33" s="3">
        <f t="shared" si="3"/>
        <v>1.5575787844907814E-3</v>
      </c>
      <c r="BA33" s="3">
        <f t="shared" si="4"/>
        <v>0.35434692921399857</v>
      </c>
      <c r="BB33" s="3">
        <f t="shared" si="5"/>
        <v>9.3264791460551795</v>
      </c>
    </row>
    <row r="34" spans="1:54" x14ac:dyDescent="0.25">
      <c r="A34" s="3" t="s">
        <v>133</v>
      </c>
      <c r="B34" s="3" t="s">
        <v>331</v>
      </c>
      <c r="C34" s="3" t="s">
        <v>368</v>
      </c>
      <c r="D34" s="3" t="s">
        <v>230</v>
      </c>
      <c r="E34" s="4" t="s">
        <v>294</v>
      </c>
      <c r="F34" s="3" t="s">
        <v>219</v>
      </c>
      <c r="G34" s="3" t="s">
        <v>134</v>
      </c>
      <c r="H34" s="3">
        <v>836</v>
      </c>
      <c r="I34" s="3">
        <v>836</v>
      </c>
      <c r="J34" s="3">
        <v>5.383</v>
      </c>
      <c r="K34" s="3">
        <v>5.383</v>
      </c>
      <c r="L34" s="3">
        <v>0</v>
      </c>
      <c r="M34" s="3">
        <v>1</v>
      </c>
      <c r="N34" s="3">
        <v>3</v>
      </c>
      <c r="O34" s="3">
        <v>2</v>
      </c>
      <c r="P34" s="3">
        <v>0</v>
      </c>
      <c r="Q34" s="3">
        <v>3</v>
      </c>
      <c r="R34" s="3">
        <v>2</v>
      </c>
      <c r="S34" s="3">
        <v>0</v>
      </c>
      <c r="T34" s="5">
        <v>6.7436627172214998E-21</v>
      </c>
      <c r="U34" s="3">
        <v>3</v>
      </c>
      <c r="V34" s="3">
        <v>2</v>
      </c>
      <c r="W34" s="3">
        <v>25872.161621093801</v>
      </c>
      <c r="X34" s="3">
        <v>15333.404785156299</v>
      </c>
      <c r="Y34" s="3">
        <v>27803.204589843801</v>
      </c>
      <c r="Z34" s="3">
        <v>35242.4658203125</v>
      </c>
      <c r="AA34" s="3">
        <v>34038.282470703103</v>
      </c>
      <c r="AB34" s="3">
        <v>33325.78125</v>
      </c>
      <c r="AC34" s="3">
        <v>5174432.4013238</v>
      </c>
      <c r="AD34" s="3">
        <v>3066681.0027283598</v>
      </c>
      <c r="AE34" s="3">
        <v>5560641.0008287504</v>
      </c>
      <c r="AF34" s="3">
        <v>7048493.2690932397</v>
      </c>
      <c r="AG34" s="3">
        <v>6807656.59558261</v>
      </c>
      <c r="AH34" s="3">
        <v>6665156.3493185705</v>
      </c>
      <c r="AI34" s="3">
        <v>54813.902556396199</v>
      </c>
      <c r="AJ34" s="3">
        <v>32259.3139873291</v>
      </c>
      <c r="AK34" s="3">
        <v>59458.952896274001</v>
      </c>
      <c r="AL34" s="3">
        <v>74749.497635161897</v>
      </c>
      <c r="AM34" s="3">
        <v>71748.003167647505</v>
      </c>
      <c r="AN34" s="3">
        <v>70905.918609771994</v>
      </c>
      <c r="AO34" s="3">
        <v>61407.554872249799</v>
      </c>
      <c r="AP34" s="3">
        <v>52789.854139551899</v>
      </c>
      <c r="AQ34" s="3">
        <v>60535.248931609902</v>
      </c>
      <c r="AR34" s="3">
        <v>76122.909631860704</v>
      </c>
      <c r="AS34" s="3">
        <v>80130.641876398004</v>
      </c>
      <c r="AT34" s="3">
        <v>70905.918609771994</v>
      </c>
      <c r="AU34" s="3" t="s">
        <v>52</v>
      </c>
      <c r="AV34" s="3" t="s">
        <v>53</v>
      </c>
      <c r="AW34" s="3">
        <f t="shared" ref="AW34:AW64" si="6">AVERAGE(AO34,AP34,AQ34)</f>
        <v>58244.219314470538</v>
      </c>
      <c r="AX34" s="3">
        <f t="shared" ref="AX34:AX64" si="7">AVERAGE(AR34,AS34,AT34)</f>
        <v>75719.823372676896</v>
      </c>
      <c r="AY34" s="3">
        <f t="shared" ref="AY34:AY64" si="8">AX34/AW34</f>
        <v>1.3000401458529742</v>
      </c>
      <c r="AZ34" s="3">
        <f t="shared" ref="AZ34:AZ64" si="9">TTEST(AO34:AQ34,AR34:AT34,2,2)</f>
        <v>1.0272931375578729E-2</v>
      </c>
      <c r="BA34" s="3">
        <f t="shared" ref="BA34:BA64" si="10">LOG(AY34,2)</f>
        <v>0.37855617504505129</v>
      </c>
      <c r="BB34" s="3">
        <f t="shared" ref="BB34:BB64" si="11">-LOG(AZ34,2)</f>
        <v>6.6050082770991443</v>
      </c>
    </row>
    <row r="35" spans="1:54" x14ac:dyDescent="0.25">
      <c r="A35" s="3" t="s">
        <v>116</v>
      </c>
      <c r="B35" s="3" t="s">
        <v>332</v>
      </c>
      <c r="C35" s="3" t="s">
        <v>368</v>
      </c>
      <c r="D35" s="3" t="s">
        <v>230</v>
      </c>
      <c r="E35" s="4" t="s">
        <v>294</v>
      </c>
      <c r="F35" s="3" t="s">
        <v>219</v>
      </c>
      <c r="G35" s="3" t="s">
        <v>117</v>
      </c>
      <c r="H35" s="3">
        <v>584</v>
      </c>
      <c r="I35" s="3">
        <v>584</v>
      </c>
      <c r="J35" s="3">
        <v>65.069999999999993</v>
      </c>
      <c r="K35" s="3">
        <v>65.069999999999993</v>
      </c>
      <c r="L35" s="3">
        <v>6.1639999999999997</v>
      </c>
      <c r="M35" s="3">
        <v>1</v>
      </c>
      <c r="N35" s="3">
        <v>26</v>
      </c>
      <c r="O35" s="3">
        <v>15</v>
      </c>
      <c r="P35" s="3">
        <v>0</v>
      </c>
      <c r="Q35" s="3">
        <v>26</v>
      </c>
      <c r="R35" s="3">
        <v>15</v>
      </c>
      <c r="S35" s="3">
        <v>0</v>
      </c>
      <c r="T35" s="5">
        <v>6.30355819910843E-158</v>
      </c>
      <c r="U35" s="3">
        <v>26</v>
      </c>
      <c r="V35" s="3">
        <v>15</v>
      </c>
      <c r="W35" s="3">
        <v>844987.58618164097</v>
      </c>
      <c r="X35" s="3">
        <v>544885.74011230504</v>
      </c>
      <c r="Y35" s="3">
        <v>844673.54003906297</v>
      </c>
      <c r="Z35" s="3">
        <v>1010011.8876953101</v>
      </c>
      <c r="AA35" s="3">
        <v>890215.38427734398</v>
      </c>
      <c r="AB35" s="3">
        <v>1032081.05517578</v>
      </c>
      <c r="AC35" s="3">
        <v>90395501.993409902</v>
      </c>
      <c r="AD35" s="3">
        <v>59758869.2007313</v>
      </c>
      <c r="AE35" s="3">
        <v>95857110.833697006</v>
      </c>
      <c r="AF35" s="3">
        <v>122412495.25813501</v>
      </c>
      <c r="AG35" s="3">
        <v>106032343.0289</v>
      </c>
      <c r="AH35" s="3">
        <v>128876966.75801</v>
      </c>
      <c r="AI35" s="3">
        <v>957579.47026917199</v>
      </c>
      <c r="AJ35" s="3">
        <v>628956.24893826002</v>
      </c>
      <c r="AK35" s="3">
        <v>1025111.03324049</v>
      </c>
      <c r="AL35" s="3">
        <v>1298040.2558599799</v>
      </c>
      <c r="AM35" s="3">
        <v>1117403.2903541799</v>
      </c>
      <c r="AN35" s="3">
        <v>1371031.5612554301</v>
      </c>
      <c r="AO35" s="3">
        <v>1072768.2416809101</v>
      </c>
      <c r="AP35" s="3">
        <v>1029237.90179332</v>
      </c>
      <c r="AQ35" s="3">
        <v>1043667.07715166</v>
      </c>
      <c r="AR35" s="3">
        <v>1321889.8350009299</v>
      </c>
      <c r="AS35" s="3">
        <v>1247954.49263812</v>
      </c>
      <c r="AT35" s="3">
        <v>1371031.5612554301</v>
      </c>
      <c r="AU35" s="3" t="s">
        <v>52</v>
      </c>
      <c r="AV35" s="3" t="s">
        <v>53</v>
      </c>
      <c r="AW35" s="3">
        <f t="shared" si="6"/>
        <v>1048557.74020863</v>
      </c>
      <c r="AX35" s="3">
        <f t="shared" si="7"/>
        <v>1313625.29629816</v>
      </c>
      <c r="AY35" s="3">
        <f t="shared" si="8"/>
        <v>1.2527925224573613</v>
      </c>
      <c r="AZ35" s="3">
        <f t="shared" si="9"/>
        <v>2.2191267384929873E-3</v>
      </c>
      <c r="BA35" s="3">
        <f t="shared" si="10"/>
        <v>0.32514750675350262</v>
      </c>
      <c r="BB35" s="3">
        <f t="shared" si="11"/>
        <v>8.8157922197527085</v>
      </c>
    </row>
    <row r="36" spans="1:54" x14ac:dyDescent="0.25">
      <c r="A36" s="3" t="s">
        <v>104</v>
      </c>
      <c r="B36" s="3" t="s">
        <v>333</v>
      </c>
      <c r="C36" s="3" t="s">
        <v>368</v>
      </c>
      <c r="D36" s="3" t="s">
        <v>230</v>
      </c>
      <c r="E36" s="4" t="s">
        <v>294</v>
      </c>
      <c r="F36" s="3" t="s">
        <v>219</v>
      </c>
      <c r="G36" s="3" t="s">
        <v>105</v>
      </c>
      <c r="H36" s="3">
        <v>485</v>
      </c>
      <c r="I36" s="3">
        <v>485</v>
      </c>
      <c r="J36" s="3">
        <v>30.93</v>
      </c>
      <c r="K36" s="3">
        <v>30.93</v>
      </c>
      <c r="L36" s="3">
        <v>0</v>
      </c>
      <c r="M36" s="3">
        <v>1</v>
      </c>
      <c r="N36" s="3">
        <v>10</v>
      </c>
      <c r="O36" s="3">
        <v>7</v>
      </c>
      <c r="P36" s="3">
        <v>0</v>
      </c>
      <c r="Q36" s="3">
        <v>10</v>
      </c>
      <c r="R36" s="3">
        <v>7</v>
      </c>
      <c r="S36" s="3">
        <v>0</v>
      </c>
      <c r="T36" s="5">
        <v>3.2074066964923498E-77</v>
      </c>
      <c r="U36" s="3">
        <v>10</v>
      </c>
      <c r="V36" s="3">
        <v>7</v>
      </c>
      <c r="W36" s="3">
        <v>816786.13562011695</v>
      </c>
      <c r="X36" s="3">
        <v>515178.86944580101</v>
      </c>
      <c r="Y36" s="3">
        <v>891677.27966308605</v>
      </c>
      <c r="Z36" s="3">
        <v>1091815.0549316399</v>
      </c>
      <c r="AA36" s="3">
        <v>1173119.71630859</v>
      </c>
      <c r="AB36" s="3">
        <v>1122923.1691894501</v>
      </c>
      <c r="AC36" s="3">
        <v>50707071.2537921</v>
      </c>
      <c r="AD36" s="3">
        <v>34627394.037762299</v>
      </c>
      <c r="AE36" s="3">
        <v>61876135.616116799</v>
      </c>
      <c r="AF36" s="3">
        <v>68095616.007800996</v>
      </c>
      <c r="AG36" s="3">
        <v>70346522.941040203</v>
      </c>
      <c r="AH36" s="3">
        <v>72280433.185820997</v>
      </c>
      <c r="AI36" s="3">
        <v>537151.17853593198</v>
      </c>
      <c r="AJ36" s="3">
        <v>364513.53716073697</v>
      </c>
      <c r="AK36" s="3">
        <v>661691.65119741205</v>
      </c>
      <c r="AL36" s="3">
        <v>722067.11178284197</v>
      </c>
      <c r="AM36" s="3">
        <v>741353.94278397202</v>
      </c>
      <c r="AN36" s="3">
        <v>768940.77857256494</v>
      </c>
      <c r="AO36" s="3">
        <v>601765.95593976602</v>
      </c>
      <c r="AP36" s="3">
        <v>596498.00569738203</v>
      </c>
      <c r="AQ36" s="3">
        <v>673669.26039011101</v>
      </c>
      <c r="AR36" s="3">
        <v>735334.03216516296</v>
      </c>
      <c r="AS36" s="3">
        <v>827969.62521829305</v>
      </c>
      <c r="AT36" s="3">
        <v>768940.77857256494</v>
      </c>
      <c r="AU36" s="3" t="s">
        <v>52</v>
      </c>
      <c r="AV36" s="3" t="s">
        <v>53</v>
      </c>
      <c r="AW36" s="3">
        <f t="shared" si="6"/>
        <v>623977.7406757531</v>
      </c>
      <c r="AX36" s="3">
        <f t="shared" si="7"/>
        <v>777414.81198534032</v>
      </c>
      <c r="AY36" s="3">
        <f t="shared" si="8"/>
        <v>1.2459015142806513</v>
      </c>
      <c r="AZ36" s="3">
        <f t="shared" si="9"/>
        <v>1.4009944473791771E-2</v>
      </c>
      <c r="BA36" s="3">
        <f t="shared" si="10"/>
        <v>0.31719003106295868</v>
      </c>
      <c r="BB36" s="3">
        <f t="shared" si="11"/>
        <v>6.1574049518892204</v>
      </c>
    </row>
    <row r="37" spans="1:54" x14ac:dyDescent="0.25">
      <c r="A37" s="3" t="s">
        <v>150</v>
      </c>
      <c r="B37" s="3" t="s">
        <v>334</v>
      </c>
      <c r="C37" s="3" t="s">
        <v>368</v>
      </c>
      <c r="D37" s="3" t="s">
        <v>230</v>
      </c>
      <c r="E37" s="4" t="s">
        <v>294</v>
      </c>
      <c r="F37" s="3" t="s">
        <v>219</v>
      </c>
      <c r="G37" s="3" t="s">
        <v>151</v>
      </c>
      <c r="H37" s="3">
        <v>625</v>
      </c>
      <c r="I37" s="3">
        <v>625</v>
      </c>
      <c r="J37" s="3">
        <v>9.1199999999999992</v>
      </c>
      <c r="K37" s="3">
        <v>9.1199999999999992</v>
      </c>
      <c r="L37" s="3">
        <v>0</v>
      </c>
      <c r="M37" s="3">
        <v>1</v>
      </c>
      <c r="N37" s="3">
        <v>2</v>
      </c>
      <c r="O37" s="3">
        <v>2</v>
      </c>
      <c r="P37" s="3">
        <v>0</v>
      </c>
      <c r="Q37" s="3">
        <v>2</v>
      </c>
      <c r="R37" s="3">
        <v>2</v>
      </c>
      <c r="S37" s="3">
        <v>0</v>
      </c>
      <c r="T37" s="5">
        <v>2.1790462111230701E-12</v>
      </c>
      <c r="U37" s="3">
        <v>2</v>
      </c>
      <c r="V37" s="3">
        <v>2</v>
      </c>
      <c r="W37" s="3">
        <v>5859.24414062501</v>
      </c>
      <c r="X37" s="3">
        <v>3798.3944091796898</v>
      </c>
      <c r="Y37" s="3">
        <v>6902.3923339843795</v>
      </c>
      <c r="Z37" s="3">
        <v>9080.6494140625</v>
      </c>
      <c r="AA37" s="3">
        <v>7573.08251953125</v>
      </c>
      <c r="AB37" s="3">
        <v>9646.7685546875</v>
      </c>
      <c r="AC37" s="3">
        <v>1171848.8455869099</v>
      </c>
      <c r="AD37" s="3">
        <v>759678.89315603499</v>
      </c>
      <c r="AE37" s="3">
        <v>1380478.48736761</v>
      </c>
      <c r="AF37" s="3">
        <v>1816129.9098749501</v>
      </c>
      <c r="AG37" s="3">
        <v>1514616.5264758</v>
      </c>
      <c r="AH37" s="3">
        <v>1929353.7396871101</v>
      </c>
      <c r="AI37" s="3">
        <v>12413.653025285101</v>
      </c>
      <c r="AJ37" s="3">
        <v>7989.7182745226501</v>
      </c>
      <c r="AK37" s="3">
        <v>14763.194303091001</v>
      </c>
      <c r="AL37" s="3">
        <v>19257.721930961299</v>
      </c>
      <c r="AM37" s="3">
        <v>15961.3945890874</v>
      </c>
      <c r="AN37" s="3">
        <v>20525.039783905399</v>
      </c>
      <c r="AO37" s="3">
        <v>13906.911271843201</v>
      </c>
      <c r="AP37" s="3">
        <v>13074.5515076306</v>
      </c>
      <c r="AQ37" s="3">
        <v>15030.4302149818</v>
      </c>
      <c r="AR37" s="3">
        <v>19611.554226372398</v>
      </c>
      <c r="AS37" s="3">
        <v>17826.235396092001</v>
      </c>
      <c r="AT37" s="3">
        <v>20525.039783905399</v>
      </c>
      <c r="AU37" s="3" t="s">
        <v>52</v>
      </c>
      <c r="AV37" s="3" t="s">
        <v>53</v>
      </c>
      <c r="AW37" s="3">
        <f t="shared" si="6"/>
        <v>14003.9643314852</v>
      </c>
      <c r="AX37" s="3">
        <f t="shared" si="7"/>
        <v>19320.9431354566</v>
      </c>
      <c r="AY37" s="3">
        <f t="shared" si="8"/>
        <v>1.3796766885514842</v>
      </c>
      <c r="AZ37" s="3">
        <f t="shared" si="9"/>
        <v>5.4798212757384253E-3</v>
      </c>
      <c r="BA37" s="3">
        <f t="shared" si="10"/>
        <v>0.4643302275312805</v>
      </c>
      <c r="BB37" s="3">
        <f t="shared" si="11"/>
        <v>7.5116554441789516</v>
      </c>
    </row>
    <row r="38" spans="1:54" x14ac:dyDescent="0.25">
      <c r="A38" s="3" t="s">
        <v>96</v>
      </c>
      <c r="B38" s="3" t="s">
        <v>335</v>
      </c>
      <c r="C38" s="3" t="s">
        <v>368</v>
      </c>
      <c r="D38" s="3" t="s">
        <v>263</v>
      </c>
      <c r="E38" s="4" t="s">
        <v>288</v>
      </c>
      <c r="F38" s="3" t="s">
        <v>265</v>
      </c>
      <c r="G38" s="3" t="s">
        <v>97</v>
      </c>
      <c r="H38" s="3">
        <v>287</v>
      </c>
      <c r="I38" s="3">
        <v>287</v>
      </c>
      <c r="J38" s="3">
        <v>18.12</v>
      </c>
      <c r="K38" s="3">
        <v>18.12</v>
      </c>
      <c r="L38" s="3">
        <v>11.5</v>
      </c>
      <c r="M38" s="3">
        <v>1</v>
      </c>
      <c r="N38" s="3">
        <v>5</v>
      </c>
      <c r="O38" s="3">
        <v>3</v>
      </c>
      <c r="P38" s="3">
        <v>0</v>
      </c>
      <c r="Q38" s="3">
        <v>5</v>
      </c>
      <c r="R38" s="3">
        <v>3</v>
      </c>
      <c r="S38" s="3">
        <v>0</v>
      </c>
      <c r="T38" s="5">
        <v>4.3843341184898897E-28</v>
      </c>
      <c r="U38" s="3">
        <v>5</v>
      </c>
      <c r="V38" s="3">
        <v>3</v>
      </c>
      <c r="W38" s="3">
        <v>383419.99902343802</v>
      </c>
      <c r="X38" s="3">
        <v>233739.61767578099</v>
      </c>
      <c r="Y38" s="3">
        <v>388544.20410156302</v>
      </c>
      <c r="Z38" s="3">
        <v>494008.52734375</v>
      </c>
      <c r="AA38" s="3">
        <v>426251.69042968802</v>
      </c>
      <c r="AB38" s="3">
        <v>495805.814453125</v>
      </c>
      <c r="AC38" s="3">
        <v>60847948.673076302</v>
      </c>
      <c r="AD38" s="3">
        <v>35919945.271201998</v>
      </c>
      <c r="AE38" s="3">
        <v>61044038.431998998</v>
      </c>
      <c r="AF38" s="3">
        <v>78461146.990205303</v>
      </c>
      <c r="AG38" s="3">
        <v>66583861.457549699</v>
      </c>
      <c r="AH38" s="3">
        <v>79211331.914503694</v>
      </c>
      <c r="AI38" s="3">
        <v>644575.72746902797</v>
      </c>
      <c r="AJ38" s="3">
        <v>377944.39753303298</v>
      </c>
      <c r="AK38" s="3">
        <v>652825.17296184006</v>
      </c>
      <c r="AL38" s="3">
        <v>832026.32288564998</v>
      </c>
      <c r="AM38" s="3">
        <v>701672.77363136504</v>
      </c>
      <c r="AN38" s="3">
        <v>842673.74377131695</v>
      </c>
      <c r="AO38" s="3">
        <v>722112.77628244495</v>
      </c>
      <c r="AP38" s="3">
        <v>618476.56234928803</v>
      </c>
      <c r="AQ38" s="3">
        <v>664642.28562865895</v>
      </c>
      <c r="AR38" s="3">
        <v>847313.58192513802</v>
      </c>
      <c r="AS38" s="3">
        <v>783652.32837067905</v>
      </c>
      <c r="AT38" s="3">
        <v>842673.74377131695</v>
      </c>
      <c r="AU38" s="3" t="s">
        <v>52</v>
      </c>
      <c r="AV38" s="3" t="s">
        <v>53</v>
      </c>
      <c r="AW38" s="3">
        <f t="shared" si="6"/>
        <v>668410.54142013064</v>
      </c>
      <c r="AX38" s="3">
        <f t="shared" si="7"/>
        <v>824546.5513557113</v>
      </c>
      <c r="AY38" s="3">
        <f t="shared" si="8"/>
        <v>1.2335929795539251</v>
      </c>
      <c r="AZ38" s="3">
        <f t="shared" si="9"/>
        <v>1.2645620854169379E-2</v>
      </c>
      <c r="BA38" s="3">
        <f t="shared" si="10"/>
        <v>0.3028664599314429</v>
      </c>
      <c r="BB38" s="3">
        <f t="shared" si="11"/>
        <v>6.305218319935058</v>
      </c>
    </row>
    <row r="39" spans="1:54" x14ac:dyDescent="0.25">
      <c r="A39" s="3" t="s">
        <v>152</v>
      </c>
      <c r="B39" s="3" t="s">
        <v>336</v>
      </c>
      <c r="C39" s="3" t="s">
        <v>368</v>
      </c>
      <c r="D39" s="3" t="s">
        <v>230</v>
      </c>
      <c r="E39" s="4" t="s">
        <v>294</v>
      </c>
      <c r="F39" s="3" t="s">
        <v>266</v>
      </c>
      <c r="G39" s="3" t="s">
        <v>153</v>
      </c>
      <c r="H39" s="3">
        <v>342</v>
      </c>
      <c r="I39" s="3">
        <v>342</v>
      </c>
      <c r="J39" s="3">
        <v>22.51</v>
      </c>
      <c r="K39" s="3">
        <v>22.51</v>
      </c>
      <c r="L39" s="3">
        <v>0</v>
      </c>
      <c r="M39" s="3">
        <v>1</v>
      </c>
      <c r="N39" s="3">
        <v>3</v>
      </c>
      <c r="O39" s="3">
        <v>3</v>
      </c>
      <c r="P39" s="3">
        <v>0</v>
      </c>
      <c r="Q39" s="3">
        <v>3</v>
      </c>
      <c r="R39" s="3">
        <v>3</v>
      </c>
      <c r="S39" s="3">
        <v>0</v>
      </c>
      <c r="T39" s="5">
        <v>1.00285849332203E-33</v>
      </c>
      <c r="U39" s="3">
        <v>3</v>
      </c>
      <c r="V39" s="3">
        <v>3</v>
      </c>
      <c r="W39" s="3">
        <v>32576.768066406301</v>
      </c>
      <c r="X39" s="3">
        <v>17704.0314941406</v>
      </c>
      <c r="Y39" s="3">
        <v>32587.1640625</v>
      </c>
      <c r="Z39" s="3">
        <v>41065.155761718801</v>
      </c>
      <c r="AA39" s="3">
        <v>40407.2333984375</v>
      </c>
      <c r="AB39" s="3">
        <v>50240.0087890625</v>
      </c>
      <c r="AC39" s="3">
        <v>6515353.7103675799</v>
      </c>
      <c r="AD39" s="3">
        <v>3540806.3515902599</v>
      </c>
      <c r="AE39" s="3">
        <v>6517432.9096173197</v>
      </c>
      <c r="AF39" s="3">
        <v>8213031.2747274498</v>
      </c>
      <c r="AG39" s="3">
        <v>8081446.8001104398</v>
      </c>
      <c r="AH39" s="3">
        <v>10048001.907539399</v>
      </c>
      <c r="AI39" s="3">
        <v>69018.577440334499</v>
      </c>
      <c r="AJ39" s="3">
        <v>37245.154470673602</v>
      </c>
      <c r="AK39" s="3">
        <v>69688.603081630397</v>
      </c>
      <c r="AL39" s="3">
        <v>87073.693322675506</v>
      </c>
      <c r="AM39" s="3">
        <v>85173.817930403704</v>
      </c>
      <c r="AN39" s="3">
        <v>106893.637314249</v>
      </c>
      <c r="AO39" s="3">
        <v>77320.932896747603</v>
      </c>
      <c r="AP39" s="3">
        <v>60948.793662636897</v>
      </c>
      <c r="AQ39" s="3">
        <v>70950.071095298699</v>
      </c>
      <c r="AR39" s="3">
        <v>88673.544275385793</v>
      </c>
      <c r="AS39" s="3">
        <v>95125.054363941395</v>
      </c>
      <c r="AT39" s="3">
        <v>106893.637314249</v>
      </c>
      <c r="AU39" s="3" t="s">
        <v>52</v>
      </c>
      <c r="AV39" s="3" t="s">
        <v>53</v>
      </c>
      <c r="AW39" s="3">
        <f t="shared" si="6"/>
        <v>69739.932551561054</v>
      </c>
      <c r="AX39" s="3">
        <f t="shared" si="7"/>
        <v>96897.411984525388</v>
      </c>
      <c r="AY39" s="3">
        <f t="shared" si="8"/>
        <v>1.3894107499012263</v>
      </c>
      <c r="AZ39" s="3">
        <f t="shared" si="9"/>
        <v>1.9151119464368642E-2</v>
      </c>
      <c r="BA39" s="3">
        <f t="shared" si="10"/>
        <v>0.47447316464977934</v>
      </c>
      <c r="BB39" s="3">
        <f t="shared" si="11"/>
        <v>5.7064274634997396</v>
      </c>
    </row>
    <row r="40" spans="1:54" x14ac:dyDescent="0.25">
      <c r="A40" s="3" t="s">
        <v>188</v>
      </c>
      <c r="B40" s="3" t="s">
        <v>337</v>
      </c>
      <c r="C40" s="3" t="s">
        <v>368</v>
      </c>
      <c r="D40" s="3" t="s">
        <v>269</v>
      </c>
      <c r="E40" s="4" t="s">
        <v>294</v>
      </c>
      <c r="F40" s="3" t="s">
        <v>219</v>
      </c>
      <c r="G40" s="3" t="s">
        <v>189</v>
      </c>
      <c r="H40" s="3">
        <v>535</v>
      </c>
      <c r="I40" s="3">
        <v>535</v>
      </c>
      <c r="J40" s="3">
        <v>12.71</v>
      </c>
      <c r="K40" s="3">
        <v>12.71</v>
      </c>
      <c r="L40" s="3">
        <v>0</v>
      </c>
      <c r="M40" s="3">
        <v>1</v>
      </c>
      <c r="N40" s="3">
        <v>2</v>
      </c>
      <c r="O40" s="3">
        <v>2</v>
      </c>
      <c r="P40" s="3">
        <v>0</v>
      </c>
      <c r="Q40" s="3">
        <v>2</v>
      </c>
      <c r="R40" s="3">
        <v>2</v>
      </c>
      <c r="S40" s="3">
        <v>0</v>
      </c>
      <c r="T40" s="5">
        <v>8.2012473567435004E-21</v>
      </c>
      <c r="U40" s="3">
        <v>2</v>
      </c>
      <c r="V40" s="3">
        <v>2</v>
      </c>
      <c r="W40" s="3">
        <v>3800.33666992188</v>
      </c>
      <c r="X40" s="3">
        <v>3918.6650390625</v>
      </c>
      <c r="Y40" s="3">
        <v>6111.7655029296902</v>
      </c>
      <c r="Z40" s="3">
        <v>8490.2900390625</v>
      </c>
      <c r="AA40" s="3">
        <v>10068.832519531299</v>
      </c>
      <c r="AB40" s="3">
        <v>9374.427734375</v>
      </c>
      <c r="AC40" s="3">
        <v>824851.99593383097</v>
      </c>
      <c r="AD40" s="3">
        <v>848517.67011460196</v>
      </c>
      <c r="AE40" s="3">
        <v>1222353.1188004201</v>
      </c>
      <c r="AF40" s="3">
        <v>1762842.6837391099</v>
      </c>
      <c r="AG40" s="3">
        <v>2013766.5339137099</v>
      </c>
      <c r="AH40" s="3">
        <v>1939670.2254365401</v>
      </c>
      <c r="AI40" s="3">
        <v>8699.4073675732106</v>
      </c>
      <c r="AJ40" s="3">
        <v>8894.4853589821505</v>
      </c>
      <c r="AK40" s="3">
        <v>13064.5639252397</v>
      </c>
      <c r="AL40" s="3">
        <v>18652.766612322699</v>
      </c>
      <c r="AM40" s="3">
        <v>21228.4818303922</v>
      </c>
      <c r="AN40" s="3">
        <v>20593.4377276503</v>
      </c>
      <c r="AO40" s="3">
        <v>9745.8730425310605</v>
      </c>
      <c r="AP40" s="3">
        <v>14555.1323543791</v>
      </c>
      <c r="AQ40" s="3">
        <v>13301.0520850742</v>
      </c>
      <c r="AR40" s="3">
        <v>18995.483744175901</v>
      </c>
      <c r="AS40" s="3">
        <v>23708.699894491601</v>
      </c>
      <c r="AT40" s="3">
        <v>20593.4377276503</v>
      </c>
      <c r="AU40" s="3" t="s">
        <v>52</v>
      </c>
      <c r="AV40" s="3" t="s">
        <v>53</v>
      </c>
      <c r="AW40" s="3">
        <f t="shared" si="6"/>
        <v>12534.019160661453</v>
      </c>
      <c r="AX40" s="3">
        <f t="shared" si="7"/>
        <v>21099.207122105934</v>
      </c>
      <c r="AY40" s="3">
        <f t="shared" si="8"/>
        <v>1.683355263116773</v>
      </c>
      <c r="AZ40" s="3">
        <f t="shared" si="9"/>
        <v>1.2764908937652419E-2</v>
      </c>
      <c r="BA40" s="3">
        <f t="shared" si="10"/>
        <v>0.75133968186628686</v>
      </c>
      <c r="BB40" s="3">
        <f t="shared" si="11"/>
        <v>6.29167294389541</v>
      </c>
    </row>
    <row r="41" spans="1:54" x14ac:dyDescent="0.25">
      <c r="A41" s="3" t="s">
        <v>54</v>
      </c>
      <c r="B41" s="3" t="s">
        <v>338</v>
      </c>
      <c r="C41" s="3" t="s">
        <v>368</v>
      </c>
      <c r="D41" s="3" t="s">
        <v>230</v>
      </c>
      <c r="E41" s="4" t="s">
        <v>294</v>
      </c>
      <c r="F41" s="3" t="s">
        <v>219</v>
      </c>
      <c r="G41" s="3" t="s">
        <v>55</v>
      </c>
      <c r="H41" s="3">
        <v>247</v>
      </c>
      <c r="I41" s="3">
        <v>247</v>
      </c>
      <c r="J41" s="3">
        <v>26.32</v>
      </c>
      <c r="K41" s="3">
        <v>26.32</v>
      </c>
      <c r="L41" s="3">
        <v>15.38</v>
      </c>
      <c r="M41" s="3">
        <v>1</v>
      </c>
      <c r="N41" s="3">
        <v>14</v>
      </c>
      <c r="O41" s="3">
        <v>7</v>
      </c>
      <c r="P41" s="3">
        <v>0</v>
      </c>
      <c r="Q41" s="3">
        <v>14</v>
      </c>
      <c r="R41" s="3">
        <v>7</v>
      </c>
      <c r="S41" s="3">
        <v>0</v>
      </c>
      <c r="T41" s="5">
        <v>1.7541773808610499E-59</v>
      </c>
      <c r="U41" s="3">
        <v>14</v>
      </c>
      <c r="V41" s="3">
        <v>7</v>
      </c>
      <c r="W41" s="3">
        <v>1560868.6042480499</v>
      </c>
      <c r="X41" s="3">
        <v>1320358.66339111</v>
      </c>
      <c r="Y41" s="3">
        <v>1573978.4306640599</v>
      </c>
      <c r="Z41" s="3">
        <v>1364829.1088867199</v>
      </c>
      <c r="AA41" s="3">
        <v>1056836.6145019501</v>
      </c>
      <c r="AB41" s="3">
        <v>1102376.01342773</v>
      </c>
      <c r="AC41" s="3">
        <v>77833660.390561894</v>
      </c>
      <c r="AD41" s="3">
        <v>54051388.707075402</v>
      </c>
      <c r="AE41" s="3">
        <v>77928956.965358496</v>
      </c>
      <c r="AF41" s="3">
        <v>66768796.208597802</v>
      </c>
      <c r="AG41" s="3">
        <v>59655087.714473501</v>
      </c>
      <c r="AH41" s="3">
        <v>58517828.6331416</v>
      </c>
      <c r="AI41" s="3">
        <v>824509.11430679995</v>
      </c>
      <c r="AJ41" s="3">
        <v>569870.62607634102</v>
      </c>
      <c r="AK41" s="3">
        <v>833684.34260202397</v>
      </c>
      <c r="AL41" s="3">
        <v>708137.40126765997</v>
      </c>
      <c r="AM41" s="3">
        <v>628393.66329338902</v>
      </c>
      <c r="AN41" s="3">
        <v>622530.09184193204</v>
      </c>
      <c r="AO41" s="3">
        <v>923690.63901940396</v>
      </c>
      <c r="AP41" s="3">
        <v>932548.88311640499</v>
      </c>
      <c r="AQ41" s="3">
        <v>848775.27691816504</v>
      </c>
      <c r="AR41" s="3">
        <v>721148.38372213906</v>
      </c>
      <c r="AS41" s="3">
        <v>701811.69325511996</v>
      </c>
      <c r="AT41" s="3">
        <v>622530.09184193204</v>
      </c>
      <c r="AU41" s="3" t="s">
        <v>52</v>
      </c>
      <c r="AV41" s="3" t="s">
        <v>53</v>
      </c>
      <c r="AW41" s="3">
        <f t="shared" si="6"/>
        <v>901671.59968465799</v>
      </c>
      <c r="AX41" s="3">
        <f t="shared" si="7"/>
        <v>681830.05627306364</v>
      </c>
      <c r="AY41" s="3">
        <f t="shared" si="8"/>
        <v>0.75618446506635051</v>
      </c>
      <c r="AZ41" s="3">
        <f t="shared" si="9"/>
        <v>5.4406834737705523E-3</v>
      </c>
      <c r="BA41" s="3">
        <f t="shared" si="10"/>
        <v>-0.40318988375575004</v>
      </c>
      <c r="BB41" s="3">
        <f t="shared" si="11"/>
        <v>7.5219963864434662</v>
      </c>
    </row>
    <row r="42" spans="1:54" x14ac:dyDescent="0.25">
      <c r="A42" s="3" t="s">
        <v>120</v>
      </c>
      <c r="B42" s="3" t="s">
        <v>339</v>
      </c>
      <c r="C42" s="3" t="s">
        <v>368</v>
      </c>
      <c r="D42" s="3" t="s">
        <v>230</v>
      </c>
      <c r="E42" s="4" t="s">
        <v>286</v>
      </c>
      <c r="F42" s="3" t="s">
        <v>270</v>
      </c>
      <c r="G42" s="3" t="s">
        <v>121</v>
      </c>
      <c r="H42" s="3">
        <v>350</v>
      </c>
      <c r="I42" s="3">
        <v>350</v>
      </c>
      <c r="J42" s="3">
        <v>13.43</v>
      </c>
      <c r="K42" s="3">
        <v>13.43</v>
      </c>
      <c r="L42" s="3">
        <v>0</v>
      </c>
      <c r="M42" s="3">
        <v>1</v>
      </c>
      <c r="N42" s="3">
        <v>2</v>
      </c>
      <c r="O42" s="3">
        <v>2</v>
      </c>
      <c r="P42" s="3">
        <v>0</v>
      </c>
      <c r="Q42" s="3">
        <v>2</v>
      </c>
      <c r="R42" s="3">
        <v>2</v>
      </c>
      <c r="S42" s="3">
        <v>0</v>
      </c>
      <c r="T42" s="5">
        <v>1.2451123803106699E-14</v>
      </c>
      <c r="U42" s="3">
        <v>2</v>
      </c>
      <c r="V42" s="3">
        <v>2</v>
      </c>
      <c r="W42" s="3">
        <v>404384.50048828102</v>
      </c>
      <c r="X42" s="3">
        <v>270727.55175781302</v>
      </c>
      <c r="Y42" s="3">
        <v>482766.27392578102</v>
      </c>
      <c r="Z42" s="3">
        <v>514962.04785156302</v>
      </c>
      <c r="AA42" s="3">
        <v>549424.32128906297</v>
      </c>
      <c r="AB42" s="3">
        <v>573600.93457031297</v>
      </c>
      <c r="AC42" s="3">
        <v>6962105.2743244004</v>
      </c>
      <c r="AD42" s="3">
        <v>4513999.2418281203</v>
      </c>
      <c r="AE42" s="3">
        <v>7852645.4277111702</v>
      </c>
      <c r="AF42" s="3">
        <v>8734838.3605935499</v>
      </c>
      <c r="AG42" s="3">
        <v>9265844.4575243108</v>
      </c>
      <c r="AH42" s="3">
        <v>9978858.3814734798</v>
      </c>
      <c r="AI42" s="3">
        <v>73751.115194114405</v>
      </c>
      <c r="AJ42" s="3">
        <v>47520.892984366801</v>
      </c>
      <c r="AK42" s="3">
        <v>83970.879955780503</v>
      </c>
      <c r="AL42" s="3">
        <v>92613.827535082295</v>
      </c>
      <c r="AM42" s="3">
        <v>97652.398412750394</v>
      </c>
      <c r="AN42" s="3">
        <v>106158.067888016</v>
      </c>
      <c r="AO42" s="3">
        <v>82622.755212741598</v>
      </c>
      <c r="AP42" s="3">
        <v>77764.239196509996</v>
      </c>
      <c r="AQ42" s="3">
        <v>85490.878556121505</v>
      </c>
      <c r="AR42" s="3">
        <v>94315.470299528693</v>
      </c>
      <c r="AS42" s="3">
        <v>109061.562971997</v>
      </c>
      <c r="AT42" s="3">
        <v>106158.067888016</v>
      </c>
      <c r="AU42" s="3" t="s">
        <v>52</v>
      </c>
      <c r="AV42" s="3" t="s">
        <v>53</v>
      </c>
      <c r="AW42" s="3">
        <f t="shared" si="6"/>
        <v>81959.290988457695</v>
      </c>
      <c r="AX42" s="3">
        <f t="shared" si="7"/>
        <v>103178.36705318057</v>
      </c>
      <c r="AY42" s="3">
        <f t="shared" si="8"/>
        <v>1.2588977504418768</v>
      </c>
      <c r="AZ42" s="3">
        <f t="shared" si="9"/>
        <v>1.3606216364769327E-2</v>
      </c>
      <c r="BA42" s="3">
        <f t="shared" si="10"/>
        <v>0.33216110996640774</v>
      </c>
      <c r="BB42" s="3">
        <f t="shared" si="11"/>
        <v>6.1995902537693617</v>
      </c>
    </row>
    <row r="43" spans="1:54" x14ac:dyDescent="0.25">
      <c r="A43" s="3" t="s">
        <v>186</v>
      </c>
      <c r="B43" s="3" t="s">
        <v>340</v>
      </c>
      <c r="C43" s="3" t="s">
        <v>368</v>
      </c>
      <c r="D43" s="3" t="s">
        <v>274</v>
      </c>
      <c r="E43" s="4" t="s">
        <v>275</v>
      </c>
      <c r="F43" s="3" t="s">
        <v>219</v>
      </c>
      <c r="G43" s="3" t="s">
        <v>187</v>
      </c>
      <c r="H43" s="3">
        <v>520</v>
      </c>
      <c r="I43" s="3">
        <v>520</v>
      </c>
      <c r="J43" s="3">
        <v>6.7309999999999999</v>
      </c>
      <c r="K43" s="3">
        <v>6.7309999999999999</v>
      </c>
      <c r="L43" s="3">
        <v>0</v>
      </c>
      <c r="M43" s="3">
        <v>1</v>
      </c>
      <c r="N43" s="3">
        <v>3</v>
      </c>
      <c r="O43" s="3">
        <v>3</v>
      </c>
      <c r="P43" s="3">
        <v>0</v>
      </c>
      <c r="Q43" s="3">
        <v>3</v>
      </c>
      <c r="R43" s="3">
        <v>3</v>
      </c>
      <c r="S43" s="3">
        <v>0</v>
      </c>
      <c r="T43" s="5">
        <v>3.9938703647461803E-15</v>
      </c>
      <c r="U43" s="3">
        <v>3</v>
      </c>
      <c r="V43" s="3">
        <v>3</v>
      </c>
      <c r="W43" s="3">
        <v>57174.5791015625</v>
      </c>
      <c r="X43" s="3">
        <v>42763.765625</v>
      </c>
      <c r="Y43" s="3">
        <v>73899.974121093794</v>
      </c>
      <c r="Z43" s="3">
        <v>94807.630371093794</v>
      </c>
      <c r="AA43" s="3">
        <v>115675.817871094</v>
      </c>
      <c r="AB43" s="3">
        <v>102579.940917969</v>
      </c>
      <c r="AC43" s="3">
        <v>11434915.990706</v>
      </c>
      <c r="AD43" s="3">
        <v>8552753.2524459492</v>
      </c>
      <c r="AE43" s="3">
        <v>14779995.044457801</v>
      </c>
      <c r="AF43" s="3">
        <v>18961526.356767502</v>
      </c>
      <c r="AG43" s="3">
        <v>23135163.918959599</v>
      </c>
      <c r="AH43" s="3">
        <v>20515988.489305802</v>
      </c>
      <c r="AI43" s="3">
        <v>121132.58464731</v>
      </c>
      <c r="AJ43" s="3">
        <v>89984.583228185002</v>
      </c>
      <c r="AK43" s="3">
        <v>157982.94997833899</v>
      </c>
      <c r="AL43" s="3">
        <v>201058.39529828</v>
      </c>
      <c r="AM43" s="3">
        <v>243875.16480972301</v>
      </c>
      <c r="AN43" s="3">
        <v>218255.19669474199</v>
      </c>
      <c r="AO43" s="3">
        <v>135703.817674611</v>
      </c>
      <c r="AP43" s="3">
        <v>147252.76009558301</v>
      </c>
      <c r="AQ43" s="3">
        <v>160842.67781459901</v>
      </c>
      <c r="AR43" s="3">
        <v>204752.54737790301</v>
      </c>
      <c r="AS43" s="3">
        <v>272368.186306922</v>
      </c>
      <c r="AT43" s="3">
        <v>218255.19669474199</v>
      </c>
      <c r="AU43" s="3" t="s">
        <v>52</v>
      </c>
      <c r="AV43" s="3" t="s">
        <v>53</v>
      </c>
      <c r="AW43" s="3">
        <f t="shared" si="6"/>
        <v>147933.08519493102</v>
      </c>
      <c r="AX43" s="3">
        <f t="shared" si="7"/>
        <v>231791.97679318898</v>
      </c>
      <c r="AY43" s="3">
        <f t="shared" si="8"/>
        <v>1.5668704298822493</v>
      </c>
      <c r="AZ43" s="3">
        <f t="shared" si="9"/>
        <v>1.8629366311797159E-2</v>
      </c>
      <c r="BA43" s="3">
        <f t="shared" si="10"/>
        <v>0.64788588313207895</v>
      </c>
      <c r="BB43" s="3">
        <f t="shared" si="11"/>
        <v>5.7462775887306208</v>
      </c>
    </row>
    <row r="44" spans="1:54" x14ac:dyDescent="0.25">
      <c r="A44" s="3" t="s">
        <v>164</v>
      </c>
      <c r="B44" s="3" t="s">
        <v>341</v>
      </c>
      <c r="C44" s="3" t="s">
        <v>369</v>
      </c>
      <c r="D44" s="3" t="s">
        <v>227</v>
      </c>
      <c r="E44" s="4" t="s">
        <v>294</v>
      </c>
      <c r="F44" s="3" t="s">
        <v>219</v>
      </c>
      <c r="G44" s="3" t="s">
        <v>165</v>
      </c>
      <c r="H44" s="3">
        <v>404</v>
      </c>
      <c r="I44" s="3">
        <v>404</v>
      </c>
      <c r="J44" s="3">
        <v>10.64</v>
      </c>
      <c r="K44" s="3">
        <v>10.64</v>
      </c>
      <c r="L44" s="3">
        <v>8.6630000000000003</v>
      </c>
      <c r="M44" s="3">
        <v>1</v>
      </c>
      <c r="N44" s="3">
        <v>3</v>
      </c>
      <c r="O44" s="3">
        <v>2</v>
      </c>
      <c r="P44" s="3">
        <v>0</v>
      </c>
      <c r="Q44" s="3">
        <v>3</v>
      </c>
      <c r="R44" s="3">
        <v>2</v>
      </c>
      <c r="S44" s="3">
        <v>0</v>
      </c>
      <c r="T44" s="5">
        <v>8.9785842299244194E-24</v>
      </c>
      <c r="U44" s="3">
        <v>2</v>
      </c>
      <c r="V44" s="3">
        <v>1</v>
      </c>
      <c r="W44" s="3">
        <v>23350.018066406301</v>
      </c>
      <c r="X44" s="3">
        <v>13224.155761718799</v>
      </c>
      <c r="Y44" s="3">
        <v>21714.755859375</v>
      </c>
      <c r="Z44" s="3">
        <v>31803.9267578125</v>
      </c>
      <c r="AA44" s="3">
        <v>33744.34375</v>
      </c>
      <c r="AB44" s="3">
        <v>33138.5966796875</v>
      </c>
      <c r="AC44" s="3">
        <v>4670003.6828697296</v>
      </c>
      <c r="AD44" s="3">
        <v>2644831.19175481</v>
      </c>
      <c r="AE44" s="3">
        <v>4342951.2365900204</v>
      </c>
      <c r="AF44" s="3">
        <v>6360785.4463455798</v>
      </c>
      <c r="AG44" s="3">
        <v>6748868.8505659802</v>
      </c>
      <c r="AH44" s="3">
        <v>6627719.4346982101</v>
      </c>
      <c r="AI44" s="3">
        <v>49470.377996501396</v>
      </c>
      <c r="AJ44" s="3">
        <v>27815.447243181101</v>
      </c>
      <c r="AK44" s="3">
        <v>46422.238474107799</v>
      </c>
      <c r="AL44" s="3">
        <v>67449.412749358104</v>
      </c>
      <c r="AM44" s="3">
        <v>71141.631083529195</v>
      </c>
      <c r="AN44" s="3">
        <v>70507.653560619307</v>
      </c>
      <c r="AO44" s="3">
        <v>55421.249166587797</v>
      </c>
      <c r="AP44" s="3">
        <v>45517.812417544999</v>
      </c>
      <c r="AQ44" s="3">
        <v>47262.550467295099</v>
      </c>
      <c r="AR44" s="3">
        <v>68688.696431134696</v>
      </c>
      <c r="AS44" s="3">
        <v>79453.424641476595</v>
      </c>
      <c r="AT44" s="3">
        <v>70507.653560619307</v>
      </c>
      <c r="AU44" s="3" t="s">
        <v>52</v>
      </c>
      <c r="AV44" s="3" t="s">
        <v>53</v>
      </c>
      <c r="AW44" s="3">
        <f t="shared" si="6"/>
        <v>49400.537350475963</v>
      </c>
      <c r="AX44" s="3">
        <f t="shared" si="7"/>
        <v>72883.258211076871</v>
      </c>
      <c r="AY44" s="3">
        <f t="shared" si="8"/>
        <v>1.4753535511972453</v>
      </c>
      <c r="AZ44" s="3">
        <f t="shared" si="9"/>
        <v>6.5104373960969226E-3</v>
      </c>
      <c r="BA44" s="3">
        <f t="shared" si="10"/>
        <v>0.56106072087335734</v>
      </c>
      <c r="BB44" s="3">
        <f t="shared" si="11"/>
        <v>7.2630298122416859</v>
      </c>
    </row>
    <row r="45" spans="1:54" x14ac:dyDescent="0.25">
      <c r="A45" s="3" t="s">
        <v>144</v>
      </c>
      <c r="B45" s="3" t="s">
        <v>342</v>
      </c>
      <c r="C45" s="3" t="s">
        <v>370</v>
      </c>
      <c r="D45" s="3" t="s">
        <v>245</v>
      </c>
      <c r="E45" s="4" t="s">
        <v>286</v>
      </c>
      <c r="F45" s="3" t="s">
        <v>234</v>
      </c>
      <c r="G45" s="3" t="s">
        <v>145</v>
      </c>
      <c r="H45" s="3">
        <v>919</v>
      </c>
      <c r="I45" s="3">
        <v>919</v>
      </c>
      <c r="J45" s="3">
        <v>9.14</v>
      </c>
      <c r="K45" s="3">
        <v>9.14</v>
      </c>
      <c r="L45" s="3">
        <v>0</v>
      </c>
      <c r="M45" s="3">
        <v>1</v>
      </c>
      <c r="N45" s="3">
        <v>6</v>
      </c>
      <c r="O45" s="3">
        <v>5</v>
      </c>
      <c r="P45" s="3">
        <v>0</v>
      </c>
      <c r="Q45" s="3">
        <v>6</v>
      </c>
      <c r="R45" s="3">
        <v>5</v>
      </c>
      <c r="S45" s="3">
        <v>0</v>
      </c>
      <c r="T45" s="5">
        <v>7.4108683685035E-34</v>
      </c>
      <c r="U45" s="3">
        <v>6</v>
      </c>
      <c r="V45" s="3">
        <v>5</v>
      </c>
      <c r="W45" s="3">
        <v>132706.13574218799</v>
      </c>
      <c r="X45" s="3">
        <v>73165.273925781294</v>
      </c>
      <c r="Y45" s="3">
        <v>129194.182128906</v>
      </c>
      <c r="Z45" s="3">
        <v>187892.908203125</v>
      </c>
      <c r="AA45" s="3">
        <v>178870.52685546901</v>
      </c>
      <c r="AB45" s="3">
        <v>203936.611328125</v>
      </c>
      <c r="AC45" s="3">
        <v>23352675.699806299</v>
      </c>
      <c r="AD45" s="3">
        <v>12588362.5907728</v>
      </c>
      <c r="AE45" s="3">
        <v>22377383.8026511</v>
      </c>
      <c r="AF45" s="3">
        <v>31063248.641868401</v>
      </c>
      <c r="AG45" s="3">
        <v>27008695.972536799</v>
      </c>
      <c r="AH45" s="3">
        <v>32397868.462684501</v>
      </c>
      <c r="AI45" s="3">
        <v>247380.03919286301</v>
      </c>
      <c r="AJ45" s="3">
        <v>132372.981722789</v>
      </c>
      <c r="AK45" s="3">
        <v>239281.78648523299</v>
      </c>
      <c r="AL45" s="3">
        <v>329392.59898466</v>
      </c>
      <c r="AM45" s="3">
        <v>284649.44930262002</v>
      </c>
      <c r="AN45" s="3">
        <v>344658.175134941</v>
      </c>
      <c r="AO45" s="3">
        <v>277137.78115698998</v>
      </c>
      <c r="AP45" s="3">
        <v>216618.07191276201</v>
      </c>
      <c r="AQ45" s="3">
        <v>243613.14493635501</v>
      </c>
      <c r="AR45" s="3">
        <v>335444.70316437399</v>
      </c>
      <c r="AS45" s="3">
        <v>317906.31202775001</v>
      </c>
      <c r="AT45" s="3">
        <v>344658.175134941</v>
      </c>
      <c r="AW45" s="3">
        <f t="shared" si="6"/>
        <v>245789.66600203569</v>
      </c>
      <c r="AX45" s="3">
        <f t="shared" si="7"/>
        <v>332669.73010902171</v>
      </c>
      <c r="AY45" s="3">
        <f t="shared" si="8"/>
        <v>1.3534732176505193</v>
      </c>
      <c r="AZ45" s="3">
        <f t="shared" si="9"/>
        <v>1.0584310162282718E-2</v>
      </c>
      <c r="BA45" s="3">
        <f t="shared" si="10"/>
        <v>0.43666633997617477</v>
      </c>
      <c r="BB45" s="3">
        <f t="shared" si="11"/>
        <v>6.5619289457372236</v>
      </c>
    </row>
    <row r="46" spans="1:54" x14ac:dyDescent="0.25">
      <c r="A46" s="3" t="s">
        <v>56</v>
      </c>
      <c r="B46" s="3" t="s">
        <v>343</v>
      </c>
      <c r="C46" s="3" t="s">
        <v>371</v>
      </c>
      <c r="D46" s="3" t="s">
        <v>267</v>
      </c>
      <c r="E46" s="4" t="s">
        <v>289</v>
      </c>
      <c r="F46" s="3" t="s">
        <v>219</v>
      </c>
      <c r="G46" s="3" t="s">
        <v>57</v>
      </c>
      <c r="H46" s="3">
        <v>185</v>
      </c>
      <c r="I46" s="3">
        <v>185</v>
      </c>
      <c r="J46" s="3">
        <v>24.32</v>
      </c>
      <c r="K46" s="3">
        <v>24.32</v>
      </c>
      <c r="L46" s="3">
        <v>9.73</v>
      </c>
      <c r="M46" s="3">
        <v>1</v>
      </c>
      <c r="N46" s="3">
        <v>9</v>
      </c>
      <c r="O46" s="3">
        <v>4</v>
      </c>
      <c r="P46" s="3">
        <v>0</v>
      </c>
      <c r="Q46" s="3">
        <v>9</v>
      </c>
      <c r="R46" s="3">
        <v>4</v>
      </c>
      <c r="S46" s="3">
        <v>0</v>
      </c>
      <c r="T46" s="5">
        <v>1.5202614625621101E-55</v>
      </c>
      <c r="U46" s="3">
        <v>9</v>
      </c>
      <c r="V46" s="3">
        <v>4</v>
      </c>
      <c r="W46" s="3">
        <v>4526879.4221191397</v>
      </c>
      <c r="X46" s="3">
        <v>2872259.92468262</v>
      </c>
      <c r="Y46" s="3">
        <v>4280454.9998779297</v>
      </c>
      <c r="Z46" s="3">
        <v>3592995.6416015602</v>
      </c>
      <c r="AA46" s="3">
        <v>3698747.9565429701</v>
      </c>
      <c r="AB46" s="3">
        <v>3382914.88989258</v>
      </c>
      <c r="AC46" s="3">
        <v>227706491.99491</v>
      </c>
      <c r="AD46" s="3">
        <v>162721640.72435999</v>
      </c>
      <c r="AE46" s="3">
        <v>226724117.925758</v>
      </c>
      <c r="AF46" s="3">
        <v>188223051.067478</v>
      </c>
      <c r="AG46" s="3">
        <v>187911139.59383199</v>
      </c>
      <c r="AH46" s="3">
        <v>173089817.60359901</v>
      </c>
      <c r="AI46" s="3">
        <v>2412145.0423189602</v>
      </c>
      <c r="AJ46" s="3">
        <v>1715881.6846036301</v>
      </c>
      <c r="AK46" s="3">
        <v>2425333.5681044101</v>
      </c>
      <c r="AL46" s="3">
        <v>1996166.80428497</v>
      </c>
      <c r="AM46" s="3">
        <v>1979626.6480698499</v>
      </c>
      <c r="AN46" s="3">
        <v>1841381.0383361599</v>
      </c>
      <c r="AO46" s="3">
        <v>2702305.8409976801</v>
      </c>
      <c r="AP46" s="3">
        <v>2807906.6990244398</v>
      </c>
      <c r="AQ46" s="3">
        <v>2469235.7355083898</v>
      </c>
      <c r="AR46" s="3">
        <v>2032843.4311941999</v>
      </c>
      <c r="AS46" s="3">
        <v>2210915.2447742</v>
      </c>
      <c r="AT46" s="3">
        <v>1841381.0383361599</v>
      </c>
      <c r="AU46" s="3" t="s">
        <v>58</v>
      </c>
      <c r="AV46" s="3" t="s">
        <v>59</v>
      </c>
      <c r="AW46" s="3">
        <f t="shared" si="6"/>
        <v>2659816.0918435031</v>
      </c>
      <c r="AX46" s="3">
        <f t="shared" si="7"/>
        <v>2028379.9047681866</v>
      </c>
      <c r="AY46" s="3">
        <f t="shared" si="8"/>
        <v>0.76260156143439539</v>
      </c>
      <c r="AZ46" s="3">
        <f t="shared" si="9"/>
        <v>1.2476880771080672E-2</v>
      </c>
      <c r="BA46" s="3">
        <f t="shared" si="10"/>
        <v>-0.39099860988765023</v>
      </c>
      <c r="BB46" s="3">
        <f t="shared" si="11"/>
        <v>6.324598885266874</v>
      </c>
    </row>
    <row r="47" spans="1:54" x14ac:dyDescent="0.25">
      <c r="A47" s="3" t="s">
        <v>122</v>
      </c>
      <c r="B47" s="3" t="s">
        <v>344</v>
      </c>
      <c r="C47" s="3" t="s">
        <v>372</v>
      </c>
      <c r="D47" s="3" t="s">
        <v>257</v>
      </c>
      <c r="E47" s="4" t="s">
        <v>287</v>
      </c>
      <c r="G47" s="3" t="s">
        <v>123</v>
      </c>
      <c r="H47" s="3">
        <v>209</v>
      </c>
      <c r="I47" s="3">
        <v>209</v>
      </c>
      <c r="J47" s="3">
        <v>55.98</v>
      </c>
      <c r="K47" s="3">
        <v>55.98</v>
      </c>
      <c r="L47" s="3">
        <v>6.6989999999999998</v>
      </c>
      <c r="M47" s="3">
        <v>1</v>
      </c>
      <c r="N47" s="3">
        <v>11</v>
      </c>
      <c r="O47" s="3">
        <v>6</v>
      </c>
      <c r="P47" s="3">
        <v>0</v>
      </c>
      <c r="Q47" s="3">
        <v>11</v>
      </c>
      <c r="R47" s="3">
        <v>6</v>
      </c>
      <c r="S47" s="3">
        <v>0</v>
      </c>
      <c r="T47" s="5">
        <v>2.9713336702075898E-64</v>
      </c>
      <c r="U47" s="3">
        <v>11</v>
      </c>
      <c r="V47" s="3">
        <v>6</v>
      </c>
      <c r="W47" s="3">
        <v>609755.71777343797</v>
      </c>
      <c r="X47" s="3">
        <v>440554.40673828102</v>
      </c>
      <c r="Y47" s="3">
        <v>670577.67871093797</v>
      </c>
      <c r="Z47" s="3">
        <v>868854.55175781297</v>
      </c>
      <c r="AA47" s="3">
        <v>874421.63378906297</v>
      </c>
      <c r="AB47" s="3">
        <v>904899.40625</v>
      </c>
      <c r="AC47" s="3">
        <v>96441147.344772398</v>
      </c>
      <c r="AD47" s="3">
        <v>69047691.018914402</v>
      </c>
      <c r="AE47" s="3">
        <v>105071377.325335</v>
      </c>
      <c r="AF47" s="3">
        <v>132258969.87132999</v>
      </c>
      <c r="AG47" s="3">
        <v>129812821.49619</v>
      </c>
      <c r="AH47" s="3">
        <v>136501477.335024</v>
      </c>
      <c r="AI47" s="3">
        <v>1021622.3235675</v>
      </c>
      <c r="AJ47" s="3">
        <v>726925.94844254199</v>
      </c>
      <c r="AK47" s="3">
        <v>1123496.3863126701</v>
      </c>
      <c r="AL47" s="3">
        <v>1402481.48124988</v>
      </c>
      <c r="AM47" s="3">
        <v>1368148.43731602</v>
      </c>
      <c r="AN47" s="3">
        <v>1452143.37590451</v>
      </c>
      <c r="AO47" s="3">
        <v>1144514.91259249</v>
      </c>
      <c r="AP47" s="3">
        <v>1189557.6825846301</v>
      </c>
      <c r="AQ47" s="3">
        <v>1143833.3523607</v>
      </c>
      <c r="AR47" s="3">
        <v>1428250.0141823399</v>
      </c>
      <c r="AS47" s="3">
        <v>1527995.3117044801</v>
      </c>
      <c r="AT47" s="3">
        <v>1452143.37590451</v>
      </c>
      <c r="AU47" s="3" t="s">
        <v>124</v>
      </c>
      <c r="AV47" s="3" t="s">
        <v>53</v>
      </c>
      <c r="AW47" s="3">
        <f t="shared" si="6"/>
        <v>1159301.9825126065</v>
      </c>
      <c r="AX47" s="3">
        <f t="shared" si="7"/>
        <v>1469462.9005971102</v>
      </c>
      <c r="AY47" s="3">
        <f t="shared" si="8"/>
        <v>1.2675410917630607</v>
      </c>
      <c r="AZ47" s="3">
        <f t="shared" si="9"/>
        <v>7.707120410763782E-4</v>
      </c>
      <c r="BA47" s="3">
        <f t="shared" si="10"/>
        <v>0.342032517975636</v>
      </c>
      <c r="BB47" s="3">
        <f t="shared" si="11"/>
        <v>10.341520448735565</v>
      </c>
    </row>
    <row r="48" spans="1:54" x14ac:dyDescent="0.25">
      <c r="A48" s="3" t="s">
        <v>88</v>
      </c>
      <c r="B48" s="3" t="s">
        <v>345</v>
      </c>
      <c r="C48" s="3" t="s">
        <v>373</v>
      </c>
      <c r="D48" s="3" t="s">
        <v>235</v>
      </c>
      <c r="E48" s="4" t="s">
        <v>284</v>
      </c>
      <c r="F48" s="3" t="s">
        <v>219</v>
      </c>
      <c r="G48" s="3" t="s">
        <v>89</v>
      </c>
      <c r="H48" s="3">
        <v>373</v>
      </c>
      <c r="I48" s="3">
        <v>373</v>
      </c>
      <c r="J48" s="3">
        <v>18.23</v>
      </c>
      <c r="K48" s="3">
        <v>18.23</v>
      </c>
      <c r="L48" s="3">
        <v>0</v>
      </c>
      <c r="M48" s="3">
        <v>1</v>
      </c>
      <c r="N48" s="3">
        <v>4</v>
      </c>
      <c r="O48" s="3">
        <v>4</v>
      </c>
      <c r="P48" s="3">
        <v>0</v>
      </c>
      <c r="Q48" s="3">
        <v>4</v>
      </c>
      <c r="R48" s="3">
        <v>4</v>
      </c>
      <c r="S48" s="3">
        <v>0</v>
      </c>
      <c r="T48" s="5">
        <v>1.6760586604361501E-36</v>
      </c>
      <c r="U48" s="3">
        <v>4</v>
      </c>
      <c r="V48" s="3">
        <v>4</v>
      </c>
      <c r="W48" s="3">
        <v>203479.314453125</v>
      </c>
      <c r="X48" s="3">
        <v>117120.842285156</v>
      </c>
      <c r="Y48" s="3">
        <v>201548.37402343799</v>
      </c>
      <c r="Z48" s="3">
        <v>254394.75830078099</v>
      </c>
      <c r="AA48" s="3">
        <v>233743.78076171901</v>
      </c>
      <c r="AB48" s="3">
        <v>247372.42529296901</v>
      </c>
      <c r="AC48" s="3">
        <v>16714376.0559294</v>
      </c>
      <c r="AD48" s="3">
        <v>10584247.077454999</v>
      </c>
      <c r="AE48" s="3">
        <v>16783938.279006999</v>
      </c>
      <c r="AF48" s="3">
        <v>21066518.362016</v>
      </c>
      <c r="AG48" s="3">
        <v>20593845.033683602</v>
      </c>
      <c r="AH48" s="3">
        <v>21012575.555159502</v>
      </c>
      <c r="AI48" s="3">
        <v>177059.068389083</v>
      </c>
      <c r="AJ48" s="3">
        <v>111411.91672890401</v>
      </c>
      <c r="AK48" s="3">
        <v>179467.170716464</v>
      </c>
      <c r="AL48" s="3">
        <v>223398.77450354499</v>
      </c>
      <c r="AM48" s="3">
        <v>217045.34089253101</v>
      </c>
      <c r="AN48" s="3">
        <v>223538.037820845</v>
      </c>
      <c r="AO48" s="3">
        <v>198357.78790874101</v>
      </c>
      <c r="AP48" s="3">
        <v>182316.922047284</v>
      </c>
      <c r="AQ48" s="3">
        <v>182715.79510196301</v>
      </c>
      <c r="AR48" s="3">
        <v>227503.39816869001</v>
      </c>
      <c r="AS48" s="3">
        <v>242403.71458647799</v>
      </c>
      <c r="AT48" s="3">
        <v>223538.037820845</v>
      </c>
      <c r="AU48" s="3" t="s">
        <v>90</v>
      </c>
      <c r="AV48" s="3" t="s">
        <v>91</v>
      </c>
      <c r="AW48" s="3">
        <f t="shared" si="6"/>
        <v>187796.83501932933</v>
      </c>
      <c r="AX48" s="3">
        <f t="shared" si="7"/>
        <v>231148.38352533767</v>
      </c>
      <c r="AY48" s="3">
        <f t="shared" si="8"/>
        <v>1.2308428068105957</v>
      </c>
      <c r="AZ48" s="3">
        <f t="shared" si="9"/>
        <v>5.13610791598622E-3</v>
      </c>
      <c r="BA48" s="3">
        <f t="shared" si="10"/>
        <v>0.29964652436050149</v>
      </c>
      <c r="BB48" s="3">
        <f t="shared" si="11"/>
        <v>7.605108769074433</v>
      </c>
    </row>
    <row r="49" spans="1:54" x14ac:dyDescent="0.25">
      <c r="A49" s="3" t="s">
        <v>84</v>
      </c>
      <c r="B49" s="3" t="s">
        <v>346</v>
      </c>
      <c r="C49" s="3" t="s">
        <v>374</v>
      </c>
      <c r="D49" s="3" t="s">
        <v>250</v>
      </c>
      <c r="E49" s="4" t="s">
        <v>286</v>
      </c>
      <c r="F49" s="3" t="s">
        <v>251</v>
      </c>
      <c r="G49" s="3" t="s">
        <v>85</v>
      </c>
      <c r="H49" s="3">
        <v>589</v>
      </c>
      <c r="I49" s="3">
        <v>589</v>
      </c>
      <c r="J49" s="3">
        <v>19.86</v>
      </c>
      <c r="K49" s="3">
        <v>19.86</v>
      </c>
      <c r="L49" s="3">
        <v>2.0369999999999999</v>
      </c>
      <c r="M49" s="3">
        <v>1</v>
      </c>
      <c r="N49" s="3">
        <v>14</v>
      </c>
      <c r="O49" s="3">
        <v>9</v>
      </c>
      <c r="P49" s="3">
        <v>0</v>
      </c>
      <c r="Q49" s="3">
        <v>14</v>
      </c>
      <c r="R49" s="3">
        <v>9</v>
      </c>
      <c r="S49" s="3">
        <v>0</v>
      </c>
      <c r="T49" s="5">
        <v>2.04822306090448E-94</v>
      </c>
      <c r="U49" s="3">
        <v>14</v>
      </c>
      <c r="V49" s="3">
        <v>9</v>
      </c>
      <c r="W49" s="3">
        <v>1883997.5703125</v>
      </c>
      <c r="X49" s="3">
        <v>1541111.81494141</v>
      </c>
      <c r="Y49" s="3">
        <v>2290184.1875</v>
      </c>
      <c r="Z49" s="3">
        <v>2655096.16552734</v>
      </c>
      <c r="AA49" s="3">
        <v>2247098.1145019499</v>
      </c>
      <c r="AB49" s="3">
        <v>2387061.6840820299</v>
      </c>
      <c r="AC49" s="3">
        <v>159780674.85687301</v>
      </c>
      <c r="AD49" s="3">
        <v>124601085.978642</v>
      </c>
      <c r="AE49" s="3">
        <v>206560881.92996699</v>
      </c>
      <c r="AF49" s="3">
        <v>246902247.21315801</v>
      </c>
      <c r="AG49" s="3">
        <v>222746944.50803399</v>
      </c>
      <c r="AH49" s="3">
        <v>230576016.10394999</v>
      </c>
      <c r="AI49" s="3">
        <v>1692591.8946702699</v>
      </c>
      <c r="AJ49" s="3">
        <v>1311600.4035846901</v>
      </c>
      <c r="AK49" s="3">
        <v>2209059.4199333498</v>
      </c>
      <c r="AL49" s="3">
        <v>2618438.9976539798</v>
      </c>
      <c r="AM49" s="3">
        <v>2347321.0819202601</v>
      </c>
      <c r="AN49" s="3">
        <v>2452936.3415313801</v>
      </c>
      <c r="AO49" s="3">
        <v>1896196.4903219801</v>
      </c>
      <c r="AP49" s="3">
        <v>2146331.8786570998</v>
      </c>
      <c r="AQ49" s="3">
        <v>2249046.70157356</v>
      </c>
      <c r="AR49" s="3">
        <v>2666548.9602058898</v>
      </c>
      <c r="AS49" s="3">
        <v>2621569.05669935</v>
      </c>
      <c r="AT49" s="3">
        <v>2452936.3415313801</v>
      </c>
      <c r="AU49" s="3" t="s">
        <v>86</v>
      </c>
      <c r="AV49" s="3" t="s">
        <v>87</v>
      </c>
      <c r="AW49" s="3">
        <f t="shared" si="6"/>
        <v>2097191.6901842132</v>
      </c>
      <c r="AX49" s="3">
        <f t="shared" si="7"/>
        <v>2580351.4528122065</v>
      </c>
      <c r="AY49" s="3">
        <f t="shared" si="8"/>
        <v>1.2303841679753906</v>
      </c>
      <c r="AZ49" s="3">
        <f t="shared" si="9"/>
        <v>1.7274723454865998E-2</v>
      </c>
      <c r="BA49" s="3">
        <f t="shared" si="10"/>
        <v>0.29910884458732601</v>
      </c>
      <c r="BB49" s="3">
        <f t="shared" si="11"/>
        <v>5.8551935745873482</v>
      </c>
    </row>
    <row r="50" spans="1:54" x14ac:dyDescent="0.25">
      <c r="A50" s="3" t="s">
        <v>92</v>
      </c>
      <c r="B50" s="3" t="s">
        <v>347</v>
      </c>
      <c r="C50" s="3" t="s">
        <v>375</v>
      </c>
      <c r="D50" s="3" t="s">
        <v>243</v>
      </c>
      <c r="E50" s="4" t="s">
        <v>244</v>
      </c>
      <c r="F50" s="3" t="s">
        <v>219</v>
      </c>
      <c r="G50" s="3" t="s">
        <v>93</v>
      </c>
      <c r="H50" s="3">
        <v>210</v>
      </c>
      <c r="I50" s="3">
        <v>210</v>
      </c>
      <c r="J50" s="3">
        <v>25.24</v>
      </c>
      <c r="K50" s="3">
        <v>25.24</v>
      </c>
      <c r="L50" s="3">
        <v>0</v>
      </c>
      <c r="M50" s="3">
        <v>1</v>
      </c>
      <c r="N50" s="3">
        <v>9</v>
      </c>
      <c r="O50" s="3">
        <v>2</v>
      </c>
      <c r="P50" s="3">
        <v>0</v>
      </c>
      <c r="Q50" s="3">
        <v>9</v>
      </c>
      <c r="R50" s="3">
        <v>2</v>
      </c>
      <c r="S50" s="3">
        <v>0</v>
      </c>
      <c r="T50" s="5">
        <v>3.75767076425734E-26</v>
      </c>
      <c r="U50" s="3">
        <v>9</v>
      </c>
      <c r="V50" s="3">
        <v>2</v>
      </c>
      <c r="W50" s="3">
        <v>166112.72607421901</v>
      </c>
      <c r="X50" s="3">
        <v>135021.38323974601</v>
      </c>
      <c r="Y50" s="3">
        <v>199740.87744140599</v>
      </c>
      <c r="Z50" s="3">
        <v>215155.59497070301</v>
      </c>
      <c r="AA50" s="3">
        <v>220437.19238281299</v>
      </c>
      <c r="AB50" s="3">
        <v>258536.36376953099</v>
      </c>
      <c r="AC50" s="3">
        <v>26574503.0437884</v>
      </c>
      <c r="AD50" s="3">
        <v>21448574.904040299</v>
      </c>
      <c r="AE50" s="3">
        <v>31359687.663571399</v>
      </c>
      <c r="AF50" s="3">
        <v>35421954.971955001</v>
      </c>
      <c r="AG50" s="3">
        <v>36454419.799465999</v>
      </c>
      <c r="AH50" s="3">
        <v>42737955.702491</v>
      </c>
      <c r="AI50" s="3">
        <v>281509.56614182697</v>
      </c>
      <c r="AJ50" s="3">
        <v>225935.15418010601</v>
      </c>
      <c r="AK50" s="3">
        <v>335345.49259362102</v>
      </c>
      <c r="AL50" s="3">
        <v>375546.593010968</v>
      </c>
      <c r="AM50" s="3">
        <v>384186.55327222199</v>
      </c>
      <c r="AN50" s="3">
        <v>454659.10321798897</v>
      </c>
      <c r="AO50" s="3">
        <v>315372.80368117598</v>
      </c>
      <c r="AP50" s="3">
        <v>369725.27806542098</v>
      </c>
      <c r="AQ50" s="3">
        <v>341415.74789690401</v>
      </c>
      <c r="AR50" s="3">
        <v>382446.70889774</v>
      </c>
      <c r="AS50" s="3">
        <v>429072.779099526</v>
      </c>
      <c r="AT50" s="3">
        <v>454659.10321798897</v>
      </c>
      <c r="AU50" s="3" t="s">
        <v>94</v>
      </c>
      <c r="AV50" s="3" t="s">
        <v>95</v>
      </c>
      <c r="AW50" s="3">
        <f t="shared" si="6"/>
        <v>342171.27654783364</v>
      </c>
      <c r="AX50" s="3">
        <f t="shared" si="7"/>
        <v>422059.53040508501</v>
      </c>
      <c r="AY50" s="3">
        <f t="shared" si="8"/>
        <v>1.2334744595257792</v>
      </c>
      <c r="AZ50" s="3">
        <f t="shared" si="9"/>
        <v>3.8616492348659881E-2</v>
      </c>
      <c r="BA50" s="3">
        <f t="shared" si="10"/>
        <v>0.30272784332593378</v>
      </c>
      <c r="BB50" s="3">
        <f t="shared" si="11"/>
        <v>4.6946390638345674</v>
      </c>
    </row>
    <row r="51" spans="1:54" x14ac:dyDescent="0.25">
      <c r="A51" s="3" t="s">
        <v>141</v>
      </c>
      <c r="B51" s="3" t="s">
        <v>348</v>
      </c>
      <c r="C51" s="3" t="s">
        <v>376</v>
      </c>
      <c r="D51" s="3" t="s">
        <v>240</v>
      </c>
      <c r="E51" s="4" t="s">
        <v>287</v>
      </c>
      <c r="F51" s="3" t="s">
        <v>234</v>
      </c>
      <c r="G51" s="3" t="s">
        <v>142</v>
      </c>
      <c r="H51" s="3">
        <v>604</v>
      </c>
      <c r="I51" s="3">
        <v>604</v>
      </c>
      <c r="J51" s="3">
        <v>10.1</v>
      </c>
      <c r="K51" s="3">
        <v>10.1</v>
      </c>
      <c r="L51" s="3">
        <v>0</v>
      </c>
      <c r="M51" s="3">
        <v>1</v>
      </c>
      <c r="N51" s="3">
        <v>4</v>
      </c>
      <c r="O51" s="3">
        <v>4</v>
      </c>
      <c r="P51" s="3">
        <v>0</v>
      </c>
      <c r="Q51" s="3">
        <v>4</v>
      </c>
      <c r="R51" s="3">
        <v>4</v>
      </c>
      <c r="S51" s="3">
        <v>0</v>
      </c>
      <c r="T51" s="5">
        <v>1.93380518727247E-26</v>
      </c>
      <c r="U51" s="3">
        <v>4</v>
      </c>
      <c r="V51" s="3">
        <v>4</v>
      </c>
      <c r="W51" s="3">
        <v>503136.376953125</v>
      </c>
      <c r="X51" s="3">
        <v>304733.6875</v>
      </c>
      <c r="Y51" s="3">
        <v>505968.59765625</v>
      </c>
      <c r="Z51" s="3">
        <v>591046.32421875</v>
      </c>
      <c r="AA51" s="3">
        <v>649560.572265625</v>
      </c>
      <c r="AB51" s="3">
        <v>624471.435546875</v>
      </c>
      <c r="AC51" s="3">
        <v>56307366.6198861</v>
      </c>
      <c r="AD51" s="3">
        <v>33184482.013956498</v>
      </c>
      <c r="AE51" s="3">
        <v>60362288.711605899</v>
      </c>
      <c r="AF51" s="3">
        <v>70641017.467054099</v>
      </c>
      <c r="AG51" s="3">
        <v>80250170.391677395</v>
      </c>
      <c r="AH51" s="3">
        <v>78179593.703552499</v>
      </c>
      <c r="AI51" s="3">
        <v>596476.34131235199</v>
      </c>
      <c r="AJ51" s="3">
        <v>349203.78082903498</v>
      </c>
      <c r="AK51" s="3">
        <v>645371.57077412796</v>
      </c>
      <c r="AL51" s="3">
        <v>749021.73764881503</v>
      </c>
      <c r="AM51" s="3">
        <v>845840.01302320696</v>
      </c>
      <c r="AN51" s="3">
        <v>831697.80535694002</v>
      </c>
      <c r="AO51" s="3">
        <v>668227.43776456395</v>
      </c>
      <c r="AP51" s="3">
        <v>571444.782185558</v>
      </c>
      <c r="AQ51" s="3">
        <v>657053.76208608295</v>
      </c>
      <c r="AR51" s="3">
        <v>762783.90960742906</v>
      </c>
      <c r="AS51" s="3">
        <v>944663.26832706295</v>
      </c>
      <c r="AT51" s="3">
        <v>831697.80535694002</v>
      </c>
      <c r="AU51" s="3" t="s">
        <v>53</v>
      </c>
      <c r="AV51" s="3" t="s">
        <v>143</v>
      </c>
      <c r="AW51" s="3">
        <f t="shared" si="6"/>
        <v>632241.99401206826</v>
      </c>
      <c r="AX51" s="3">
        <f t="shared" si="7"/>
        <v>846381.66109714413</v>
      </c>
      <c r="AY51" s="3">
        <f t="shared" si="8"/>
        <v>1.3386988987020505</v>
      </c>
      <c r="AZ51" s="3">
        <f t="shared" si="9"/>
        <v>2.4914380218946278E-2</v>
      </c>
      <c r="BA51" s="3">
        <f t="shared" si="10"/>
        <v>0.4208315049503446</v>
      </c>
      <c r="BB51" s="3">
        <f t="shared" si="11"/>
        <v>5.3268775044217227</v>
      </c>
    </row>
    <row r="52" spans="1:54" x14ac:dyDescent="0.25">
      <c r="A52" s="3" t="s">
        <v>200</v>
      </c>
      <c r="B52" s="3" t="s">
        <v>349</v>
      </c>
      <c r="C52" s="3" t="s">
        <v>377</v>
      </c>
      <c r="D52" s="3" t="s">
        <v>225</v>
      </c>
      <c r="E52" s="4" t="s">
        <v>285</v>
      </c>
      <c r="F52" s="3" t="s">
        <v>226</v>
      </c>
      <c r="G52" s="3" t="s">
        <v>201</v>
      </c>
      <c r="H52" s="3">
        <v>768</v>
      </c>
      <c r="I52" s="3">
        <v>768</v>
      </c>
      <c r="J52" s="3">
        <v>3.9060000000000001</v>
      </c>
      <c r="K52" s="3">
        <v>3.9060000000000001</v>
      </c>
      <c r="L52" s="3">
        <v>0</v>
      </c>
      <c r="M52" s="3">
        <v>1</v>
      </c>
      <c r="N52" s="3">
        <v>2</v>
      </c>
      <c r="O52" s="3">
        <v>2</v>
      </c>
      <c r="P52" s="3">
        <v>0</v>
      </c>
      <c r="Q52" s="3">
        <v>2</v>
      </c>
      <c r="R52" s="3">
        <v>2</v>
      </c>
      <c r="S52" s="3">
        <v>0</v>
      </c>
      <c r="T52" s="5">
        <v>1.04905617866469E-14</v>
      </c>
      <c r="U52" s="3">
        <v>2</v>
      </c>
      <c r="V52" s="3">
        <v>2</v>
      </c>
      <c r="W52" s="3">
        <v>28281.40625</v>
      </c>
      <c r="X52" s="3">
        <v>18936.513183593801</v>
      </c>
      <c r="Y52" s="3">
        <v>23639.357421875</v>
      </c>
      <c r="Z52" s="3">
        <v>45447.546875</v>
      </c>
      <c r="AA52" s="3">
        <v>64937.6953125</v>
      </c>
      <c r="AB52" s="3">
        <v>53664.79296875</v>
      </c>
      <c r="AC52" s="3">
        <v>5656281.3342851596</v>
      </c>
      <c r="AD52" s="3">
        <v>3787302.6931539602</v>
      </c>
      <c r="AE52" s="3">
        <v>4727871.55482578</v>
      </c>
      <c r="AF52" s="3">
        <v>9089509.51044425</v>
      </c>
      <c r="AG52" s="3">
        <v>12987539.256029399</v>
      </c>
      <c r="AH52" s="3">
        <v>10732958.753683601</v>
      </c>
      <c r="AI52" s="3">
        <v>59918.2344733598</v>
      </c>
      <c r="AJ52" s="3">
        <v>39831.169276971297</v>
      </c>
      <c r="AK52" s="3">
        <v>50472.986542359598</v>
      </c>
      <c r="AL52" s="3">
        <v>96370.3977623877</v>
      </c>
      <c r="AM52" s="3">
        <v>136946.11769383101</v>
      </c>
      <c r="AN52" s="3">
        <v>114180.412273229</v>
      </c>
      <c r="AO52" s="3">
        <v>67125.895068053695</v>
      </c>
      <c r="AP52" s="3">
        <v>65180.605426544797</v>
      </c>
      <c r="AQ52" s="3">
        <v>51386.623138044</v>
      </c>
      <c r="AR52" s="3">
        <v>98141.061975537406</v>
      </c>
      <c r="AS52" s="3">
        <v>152946.14245425601</v>
      </c>
      <c r="AT52" s="3">
        <v>114180.412273229</v>
      </c>
      <c r="AU52" s="3" t="s">
        <v>202</v>
      </c>
      <c r="AV52" s="3" t="s">
        <v>203</v>
      </c>
      <c r="AW52" s="3">
        <f t="shared" si="6"/>
        <v>61231.04121088083</v>
      </c>
      <c r="AX52" s="3">
        <f t="shared" si="7"/>
        <v>121755.8722343408</v>
      </c>
      <c r="AY52" s="3">
        <f t="shared" si="8"/>
        <v>1.9884664677677346</v>
      </c>
      <c r="AZ52" s="3">
        <f t="shared" si="9"/>
        <v>2.3604783315999044E-2</v>
      </c>
      <c r="BA52" s="3">
        <f t="shared" si="10"/>
        <v>0.99165623365778643</v>
      </c>
      <c r="BB52" s="3">
        <f t="shared" si="11"/>
        <v>5.404776950229067</v>
      </c>
    </row>
    <row r="53" spans="1:54" x14ac:dyDescent="0.25">
      <c r="A53" s="3" t="s">
        <v>209</v>
      </c>
      <c r="B53" s="3" t="s">
        <v>350</v>
      </c>
      <c r="C53" s="3" t="s">
        <v>378</v>
      </c>
      <c r="D53" s="3" t="s">
        <v>259</v>
      </c>
      <c r="E53" s="4" t="s">
        <v>260</v>
      </c>
      <c r="F53" s="3" t="s">
        <v>261</v>
      </c>
      <c r="G53" s="3" t="s">
        <v>210</v>
      </c>
      <c r="H53" s="3">
        <v>181</v>
      </c>
      <c r="I53" s="3">
        <v>181</v>
      </c>
      <c r="J53" s="3">
        <v>14.36</v>
      </c>
      <c r="K53" s="3">
        <v>14.36</v>
      </c>
      <c r="L53" s="3">
        <v>0</v>
      </c>
      <c r="M53" s="3">
        <v>1</v>
      </c>
      <c r="N53" s="3">
        <v>3</v>
      </c>
      <c r="O53" s="3">
        <v>2</v>
      </c>
      <c r="P53" s="3">
        <v>0</v>
      </c>
      <c r="Q53" s="3">
        <v>3</v>
      </c>
      <c r="R53" s="3">
        <v>2</v>
      </c>
      <c r="S53" s="3">
        <v>0</v>
      </c>
      <c r="T53" s="5">
        <v>4.3312356910929399E-17</v>
      </c>
      <c r="U53" s="3">
        <v>3</v>
      </c>
      <c r="V53" s="3">
        <v>2</v>
      </c>
      <c r="W53" s="3">
        <v>55995.533203125</v>
      </c>
      <c r="X53" s="3">
        <v>34641.919921875</v>
      </c>
      <c r="Y53" s="3">
        <v>45763.888183593801</v>
      </c>
      <c r="Z53" s="3">
        <v>204489.27734375</v>
      </c>
      <c r="AA53" s="3">
        <v>324469.39453125</v>
      </c>
      <c r="AB53" s="3">
        <v>216283.98144531299</v>
      </c>
      <c r="AC53" s="3">
        <v>10247955.859204</v>
      </c>
      <c r="AD53" s="3">
        <v>6363749.3508514203</v>
      </c>
      <c r="AE53" s="3">
        <v>8300814.5319389701</v>
      </c>
      <c r="AF53" s="3">
        <v>30979106.218526799</v>
      </c>
      <c r="AG53" s="3">
        <v>47375001.0675193</v>
      </c>
      <c r="AH53" s="3">
        <v>32187030.313407298</v>
      </c>
      <c r="AI53" s="3">
        <v>108558.854440721</v>
      </c>
      <c r="AJ53" s="3">
        <v>66575.570836960294</v>
      </c>
      <c r="AK53" s="3">
        <v>88338.867457889195</v>
      </c>
      <c r="AL53" s="3">
        <v>328501.748374913</v>
      </c>
      <c r="AM53" s="3">
        <v>499643.11372123897</v>
      </c>
      <c r="AN53" s="3">
        <v>342415.21610007598</v>
      </c>
      <c r="AO53" s="3">
        <v>121617.573280399</v>
      </c>
      <c r="AP53" s="3">
        <v>108945.73502465</v>
      </c>
      <c r="AQ53" s="3">
        <v>89937.933169269294</v>
      </c>
      <c r="AR53" s="3">
        <v>334537.48448589898</v>
      </c>
      <c r="AS53" s="3">
        <v>558018.64364161598</v>
      </c>
      <c r="AT53" s="3">
        <v>342415.21610007598</v>
      </c>
      <c r="AU53" s="3" t="s">
        <v>211</v>
      </c>
      <c r="AV53" s="3" t="s">
        <v>212</v>
      </c>
      <c r="AW53" s="3">
        <f t="shared" si="6"/>
        <v>106833.74715810611</v>
      </c>
      <c r="AX53" s="3">
        <f t="shared" si="7"/>
        <v>411657.11474253034</v>
      </c>
      <c r="AY53" s="3">
        <f t="shared" si="8"/>
        <v>3.8532497988047538</v>
      </c>
      <c r="AZ53" s="3">
        <f t="shared" si="9"/>
        <v>1.4484310729148192E-2</v>
      </c>
      <c r="BA53" s="3">
        <f t="shared" si="10"/>
        <v>1.9460757161856541</v>
      </c>
      <c r="BB53" s="3">
        <f t="shared" si="11"/>
        <v>6.1093651576551906</v>
      </c>
    </row>
    <row r="54" spans="1:54" x14ac:dyDescent="0.25">
      <c r="A54" s="3" t="s">
        <v>178</v>
      </c>
      <c r="B54" s="3" t="s">
        <v>351</v>
      </c>
      <c r="C54" s="3" t="s">
        <v>379</v>
      </c>
      <c r="D54" s="3" t="s">
        <v>255</v>
      </c>
      <c r="E54" s="4" t="s">
        <v>285</v>
      </c>
      <c r="F54" s="3" t="s">
        <v>256</v>
      </c>
      <c r="G54" s="3" t="s">
        <v>179</v>
      </c>
      <c r="H54" s="3">
        <v>537</v>
      </c>
      <c r="I54" s="3">
        <v>537</v>
      </c>
      <c r="J54" s="3">
        <v>12.29</v>
      </c>
      <c r="K54" s="3">
        <v>12.29</v>
      </c>
      <c r="L54" s="3">
        <v>0</v>
      </c>
      <c r="M54" s="3">
        <v>1</v>
      </c>
      <c r="N54" s="3">
        <v>4</v>
      </c>
      <c r="O54" s="3">
        <v>4</v>
      </c>
      <c r="P54" s="3">
        <v>0</v>
      </c>
      <c r="Q54" s="3">
        <v>4</v>
      </c>
      <c r="R54" s="3">
        <v>4</v>
      </c>
      <c r="S54" s="3">
        <v>0</v>
      </c>
      <c r="T54" s="5">
        <v>1.80451087376012E-28</v>
      </c>
      <c r="U54" s="3">
        <v>4</v>
      </c>
      <c r="V54" s="3">
        <v>4</v>
      </c>
      <c r="W54" s="3">
        <v>32618.4284667969</v>
      </c>
      <c r="X54" s="3">
        <v>21126.866699218801</v>
      </c>
      <c r="Y54" s="3">
        <v>30281.349121093801</v>
      </c>
      <c r="Z54" s="3">
        <v>44261.944824218801</v>
      </c>
      <c r="AA54" s="3">
        <v>51743.120605468801</v>
      </c>
      <c r="AB54" s="3">
        <v>54462.216552734397</v>
      </c>
      <c r="AC54" s="3">
        <v>6523685.7905698698</v>
      </c>
      <c r="AD54" s="3">
        <v>4225373.4028067198</v>
      </c>
      <c r="AE54" s="3">
        <v>6056269.9144641999</v>
      </c>
      <c r="AF54" s="3">
        <v>8852389.0967546403</v>
      </c>
      <c r="AG54" s="3">
        <v>10348624.2753003</v>
      </c>
      <c r="AH54" s="3">
        <v>10892443.4728569</v>
      </c>
      <c r="AI54" s="3">
        <v>69106.841001799403</v>
      </c>
      <c r="AJ54" s="3">
        <v>44467.263465592798</v>
      </c>
      <c r="AK54" s="3">
        <v>64725.486849192799</v>
      </c>
      <c r="AL54" s="3">
        <v>93851.394808199999</v>
      </c>
      <c r="AM54" s="3">
        <v>109094.427495942</v>
      </c>
      <c r="AN54" s="3">
        <v>115877.05822188201</v>
      </c>
      <c r="AO54" s="3">
        <v>77419.813823685807</v>
      </c>
      <c r="AP54" s="3">
        <v>72767.212385722203</v>
      </c>
      <c r="AQ54" s="3">
        <v>65897.115031116904</v>
      </c>
      <c r="AR54" s="3">
        <v>95575.776049738401</v>
      </c>
      <c r="AS54" s="3">
        <v>121840.415265102</v>
      </c>
      <c r="AT54" s="3">
        <v>115877.05822188201</v>
      </c>
      <c r="AU54" s="3" t="s">
        <v>180</v>
      </c>
      <c r="AV54" s="3" t="s">
        <v>181</v>
      </c>
      <c r="AW54" s="3">
        <f t="shared" si="6"/>
        <v>72028.047080174976</v>
      </c>
      <c r="AX54" s="3">
        <f t="shared" si="7"/>
        <v>111097.74984557414</v>
      </c>
      <c r="AY54" s="3">
        <f t="shared" si="8"/>
        <v>1.5424234634865275</v>
      </c>
      <c r="AZ54" s="3">
        <f t="shared" si="9"/>
        <v>1.0580443433435142E-2</v>
      </c>
      <c r="BA54" s="3">
        <f t="shared" si="10"/>
        <v>0.6251989032560985</v>
      </c>
      <c r="BB54" s="3">
        <f t="shared" si="11"/>
        <v>6.5624560967451204</v>
      </c>
    </row>
    <row r="55" spans="1:54" x14ac:dyDescent="0.25">
      <c r="A55" s="3" t="s">
        <v>82</v>
      </c>
      <c r="B55" s="3" t="s">
        <v>352</v>
      </c>
      <c r="C55" s="3" t="s">
        <v>380</v>
      </c>
      <c r="D55" s="3" t="s">
        <v>236</v>
      </c>
      <c r="E55" s="4" t="s">
        <v>297</v>
      </c>
      <c r="F55" s="3" t="s">
        <v>219</v>
      </c>
      <c r="G55" s="3" t="s">
        <v>83</v>
      </c>
      <c r="H55" s="3">
        <v>768</v>
      </c>
      <c r="I55" s="3">
        <v>768</v>
      </c>
      <c r="J55" s="3">
        <v>3.516</v>
      </c>
      <c r="K55" s="3">
        <v>3.516</v>
      </c>
      <c r="L55" s="3">
        <v>0</v>
      </c>
      <c r="M55" s="3">
        <v>1</v>
      </c>
      <c r="N55" s="3">
        <v>4</v>
      </c>
      <c r="O55" s="3">
        <v>2</v>
      </c>
      <c r="P55" s="3">
        <v>0</v>
      </c>
      <c r="Q55" s="3">
        <v>4</v>
      </c>
      <c r="R55" s="3">
        <v>2</v>
      </c>
      <c r="S55" s="3">
        <v>0</v>
      </c>
      <c r="T55" s="5">
        <v>2.05227747714185E-16</v>
      </c>
      <c r="U55" s="3">
        <v>4</v>
      </c>
      <c r="V55" s="3">
        <v>2</v>
      </c>
      <c r="W55" s="3">
        <v>395672.736328125</v>
      </c>
      <c r="X55" s="3">
        <v>256341.1171875</v>
      </c>
      <c r="Y55" s="3">
        <v>474397.572265625</v>
      </c>
      <c r="Z55" s="3">
        <v>522155.54296875</v>
      </c>
      <c r="AA55" s="3">
        <v>466418.55078125</v>
      </c>
      <c r="AB55" s="3">
        <v>573511.431640625</v>
      </c>
      <c r="AC55" s="3">
        <v>46548165.940213799</v>
      </c>
      <c r="AD55" s="3">
        <v>30131156.758132599</v>
      </c>
      <c r="AE55" s="3">
        <v>52289191.585557997</v>
      </c>
      <c r="AF55" s="3">
        <v>60976498.977023602</v>
      </c>
      <c r="AG55" s="3">
        <v>56110192.854297601</v>
      </c>
      <c r="AH55" s="3">
        <v>65491450.514705896</v>
      </c>
      <c r="AI55" s="3">
        <v>493094.978180231</v>
      </c>
      <c r="AJ55" s="3">
        <v>317144.216700989</v>
      </c>
      <c r="AK55" s="3">
        <v>559208.37908605696</v>
      </c>
      <c r="AL55" s="3">
        <v>646569.291095083</v>
      </c>
      <c r="AM55" s="3">
        <v>591289.78920241504</v>
      </c>
      <c r="AN55" s="3">
        <v>696717.55866708397</v>
      </c>
      <c r="AO55" s="3">
        <v>552410.16453224805</v>
      </c>
      <c r="AP55" s="3">
        <v>518981.80312896997</v>
      </c>
      <c r="AQ55" s="3">
        <v>569330.88767424098</v>
      </c>
      <c r="AR55" s="3">
        <v>658449.05014605599</v>
      </c>
      <c r="AS55" s="3">
        <v>660372.80832805601</v>
      </c>
      <c r="AT55" s="3">
        <v>696717.55866708397</v>
      </c>
      <c r="AW55" s="3">
        <f t="shared" si="6"/>
        <v>546907.618445153</v>
      </c>
      <c r="AX55" s="3">
        <f t="shared" si="7"/>
        <v>671846.47238039866</v>
      </c>
      <c r="AY55" s="3">
        <f t="shared" si="8"/>
        <v>1.228445992927369</v>
      </c>
      <c r="AZ55" s="3">
        <f t="shared" si="9"/>
        <v>2.9528773121513126E-3</v>
      </c>
      <c r="BA55" s="3">
        <f t="shared" si="10"/>
        <v>0.29683443283352029</v>
      </c>
      <c r="BB55" s="3">
        <f t="shared" si="11"/>
        <v>8.4036628688701729</v>
      </c>
    </row>
    <row r="56" spans="1:54" x14ac:dyDescent="0.25">
      <c r="A56" s="3" t="s">
        <v>156</v>
      </c>
      <c r="B56" s="3" t="s">
        <v>353</v>
      </c>
      <c r="C56" s="3" t="s">
        <v>380</v>
      </c>
      <c r="D56" s="3" t="s">
        <v>236</v>
      </c>
      <c r="E56" s="4" t="s">
        <v>297</v>
      </c>
      <c r="F56" s="3" t="s">
        <v>219</v>
      </c>
      <c r="G56" s="3" t="s">
        <v>157</v>
      </c>
      <c r="H56" s="3">
        <v>473</v>
      </c>
      <c r="I56" s="3">
        <v>473</v>
      </c>
      <c r="J56" s="3">
        <v>9.0909999999999993</v>
      </c>
      <c r="K56" s="3">
        <v>3.1709999999999998</v>
      </c>
      <c r="L56" s="3">
        <v>0</v>
      </c>
      <c r="M56" s="3">
        <v>1</v>
      </c>
      <c r="N56" s="3">
        <v>4</v>
      </c>
      <c r="O56" s="3">
        <v>3</v>
      </c>
      <c r="P56" s="3">
        <v>2</v>
      </c>
      <c r="Q56" s="3">
        <v>4</v>
      </c>
      <c r="R56" s="3">
        <v>3</v>
      </c>
      <c r="S56" s="3">
        <v>2</v>
      </c>
      <c r="T56" s="5">
        <v>1.8261625815609299E-36</v>
      </c>
      <c r="U56" s="3">
        <v>1</v>
      </c>
      <c r="V56" s="3">
        <v>1</v>
      </c>
      <c r="W56" s="3">
        <v>46404.4140625</v>
      </c>
      <c r="X56" s="3">
        <v>34619.51171875</v>
      </c>
      <c r="Y56" s="3">
        <v>63090.40234375</v>
      </c>
      <c r="Z56" s="3">
        <v>79367.578125</v>
      </c>
      <c r="AA56" s="3">
        <v>76702.890625</v>
      </c>
      <c r="AB56" s="3">
        <v>87495.0703125</v>
      </c>
      <c r="AC56" s="3">
        <v>9280882.9507959299</v>
      </c>
      <c r="AD56" s="3">
        <v>6923902.44692419</v>
      </c>
      <c r="AE56" s="3">
        <v>12618080.6567741</v>
      </c>
      <c r="AF56" s="3">
        <v>15873515.8615338</v>
      </c>
      <c r="AG56" s="3">
        <v>15340578.3535924</v>
      </c>
      <c r="AH56" s="3">
        <v>17499014.323255599</v>
      </c>
      <c r="AI56" s="3">
        <v>98314.438038092499</v>
      </c>
      <c r="AJ56" s="3">
        <v>72835.520497803707</v>
      </c>
      <c r="AK56" s="3">
        <v>134924.120391857</v>
      </c>
      <c r="AL56" s="3">
        <v>168311.03915976101</v>
      </c>
      <c r="AM56" s="3">
        <v>161678.12174634199</v>
      </c>
      <c r="AN56" s="3">
        <v>186159.72684314501</v>
      </c>
      <c r="AO56" s="3">
        <v>110140.839586217</v>
      </c>
      <c r="AP56" s="3">
        <v>119189.654955702</v>
      </c>
      <c r="AQ56" s="3">
        <v>137366.44890212</v>
      </c>
      <c r="AR56" s="3">
        <v>171403.50677054201</v>
      </c>
      <c r="AS56" s="3">
        <v>180567.69667349599</v>
      </c>
      <c r="AT56" s="3">
        <v>186159.72684314501</v>
      </c>
      <c r="AW56" s="3">
        <f t="shared" si="6"/>
        <v>122232.31448134633</v>
      </c>
      <c r="AX56" s="3">
        <f t="shared" si="7"/>
        <v>179376.97676239433</v>
      </c>
      <c r="AY56" s="3">
        <f t="shared" si="8"/>
        <v>1.4675086332409157</v>
      </c>
      <c r="AZ56" s="3">
        <f t="shared" si="9"/>
        <v>3.2669959710453019E-3</v>
      </c>
      <c r="BA56" s="3">
        <f t="shared" si="10"/>
        <v>0.55336899062474454</v>
      </c>
      <c r="BB56" s="3">
        <f t="shared" si="11"/>
        <v>8.2578196090586076</v>
      </c>
    </row>
    <row r="57" spans="1:54" x14ac:dyDescent="0.25">
      <c r="A57" s="3" t="s">
        <v>204</v>
      </c>
      <c r="B57" s="3" t="s">
        <v>354</v>
      </c>
      <c r="C57" s="3" t="s">
        <v>381</v>
      </c>
      <c r="D57" s="3" t="s">
        <v>238</v>
      </c>
      <c r="E57" s="4" t="s">
        <v>297</v>
      </c>
      <c r="F57" s="3" t="s">
        <v>219</v>
      </c>
      <c r="G57" s="3" t="s">
        <v>205</v>
      </c>
      <c r="H57" s="3">
        <v>830</v>
      </c>
      <c r="I57" s="3">
        <v>830</v>
      </c>
      <c r="J57" s="3">
        <v>9.3979999999999997</v>
      </c>
      <c r="K57" s="3">
        <v>2.6509999999999998</v>
      </c>
      <c r="L57" s="3">
        <v>0</v>
      </c>
      <c r="M57" s="3">
        <v>1</v>
      </c>
      <c r="N57" s="3">
        <v>8</v>
      </c>
      <c r="O57" s="3">
        <v>5</v>
      </c>
      <c r="P57" s="3">
        <v>4</v>
      </c>
      <c r="Q57" s="3">
        <v>8</v>
      </c>
      <c r="R57" s="3">
        <v>5</v>
      </c>
      <c r="S57" s="3">
        <v>4</v>
      </c>
      <c r="T57" s="5">
        <v>3.7186121961976001E-41</v>
      </c>
      <c r="U57" s="3">
        <v>1</v>
      </c>
      <c r="V57" s="3">
        <v>1</v>
      </c>
      <c r="W57" s="3">
        <v>837.86926269531295</v>
      </c>
      <c r="X57" s="3">
        <v>462.80047607421898</v>
      </c>
      <c r="Y57" s="3">
        <v>2346.83227539063</v>
      </c>
      <c r="Z57" s="3">
        <v>3478.16284179688</v>
      </c>
      <c r="AA57" s="3">
        <v>2328.0302734375</v>
      </c>
      <c r="AB57" s="3">
        <v>3201.3740234375</v>
      </c>
      <c r="AC57" s="3">
        <v>167573.85503610701</v>
      </c>
      <c r="AD57" s="3">
        <v>92560.0965940967</v>
      </c>
      <c r="AE57" s="3">
        <v>469366.46207223</v>
      </c>
      <c r="AF57" s="3">
        <v>695632.57872510795</v>
      </c>
      <c r="AG57" s="3">
        <v>465606.06162557099</v>
      </c>
      <c r="AH57" s="3">
        <v>640274.81422833796</v>
      </c>
      <c r="AI57" s="3">
        <v>1775.1467694502901</v>
      </c>
      <c r="AJ57" s="3">
        <v>962.83949090625902</v>
      </c>
      <c r="AK57" s="3">
        <v>5020.08400409347</v>
      </c>
      <c r="AL57" s="3">
        <v>7377.4037718228901</v>
      </c>
      <c r="AM57" s="3">
        <v>4906.1608989995902</v>
      </c>
      <c r="AN57" s="3">
        <v>6811.4341939184897</v>
      </c>
      <c r="AO57" s="3">
        <v>1988.6820234914201</v>
      </c>
      <c r="AP57" s="3">
        <v>1575.61181569783</v>
      </c>
      <c r="AQ57" s="3">
        <v>5110.9550377641299</v>
      </c>
      <c r="AR57" s="3">
        <v>7512.9527074714697</v>
      </c>
      <c r="AS57" s="3">
        <v>5479.36952429353</v>
      </c>
      <c r="AT57" s="3">
        <v>6811.4341939184897</v>
      </c>
      <c r="AU57" s="3" t="s">
        <v>80</v>
      </c>
      <c r="AV57" s="3" t="s">
        <v>206</v>
      </c>
      <c r="AW57" s="3">
        <f t="shared" si="6"/>
        <v>2891.7496256511272</v>
      </c>
      <c r="AX57" s="3">
        <f t="shared" si="7"/>
        <v>6601.2521418944962</v>
      </c>
      <c r="AY57" s="3">
        <f t="shared" si="8"/>
        <v>2.2827882757685534</v>
      </c>
      <c r="AZ57" s="3">
        <f t="shared" si="9"/>
        <v>4.274514836586478E-2</v>
      </c>
      <c r="BA57" s="3">
        <f t="shared" si="10"/>
        <v>1.1907970585711916</v>
      </c>
      <c r="BB57" s="3">
        <f t="shared" si="11"/>
        <v>4.5480955083893946</v>
      </c>
    </row>
    <row r="58" spans="1:54" x14ac:dyDescent="0.25">
      <c r="A58" s="3" t="s">
        <v>78</v>
      </c>
      <c r="B58" s="3" t="s">
        <v>355</v>
      </c>
      <c r="C58" s="3" t="s">
        <v>382</v>
      </c>
      <c r="D58" s="3" t="s">
        <v>268</v>
      </c>
      <c r="E58" s="4" t="s">
        <v>297</v>
      </c>
      <c r="F58" s="3" t="s">
        <v>219</v>
      </c>
      <c r="G58" s="3" t="s">
        <v>79</v>
      </c>
      <c r="H58" s="3">
        <v>1040</v>
      </c>
      <c r="I58" s="3">
        <v>1040</v>
      </c>
      <c r="J58" s="3">
        <v>6.25</v>
      </c>
      <c r="K58" s="3">
        <v>2.8849999999999998</v>
      </c>
      <c r="L58" s="3">
        <v>0</v>
      </c>
      <c r="M58" s="3">
        <v>1</v>
      </c>
      <c r="N58" s="3">
        <v>6</v>
      </c>
      <c r="O58" s="3">
        <v>4</v>
      </c>
      <c r="P58" s="3">
        <v>3</v>
      </c>
      <c r="Q58" s="3">
        <v>6</v>
      </c>
      <c r="R58" s="3">
        <v>4</v>
      </c>
      <c r="S58" s="3">
        <v>3</v>
      </c>
      <c r="T58" s="5">
        <v>7.0492616732820906E-36</v>
      </c>
      <c r="U58" s="3">
        <v>1</v>
      </c>
      <c r="V58" s="3">
        <v>1</v>
      </c>
      <c r="W58" s="3">
        <v>10845.16015625</v>
      </c>
      <c r="X58" s="3">
        <v>6666.24853515625</v>
      </c>
      <c r="Y58" s="3">
        <v>9730.046875</v>
      </c>
      <c r="Z58" s="3">
        <v>12476.1572265625</v>
      </c>
      <c r="AA58" s="3">
        <v>12909.064453125</v>
      </c>
      <c r="AB58" s="3">
        <v>13140.3427734375</v>
      </c>
      <c r="AC58" s="3">
        <v>2169032.0635711001</v>
      </c>
      <c r="AD58" s="3">
        <v>1333249.7268982199</v>
      </c>
      <c r="AE58" s="3">
        <v>1946009.4039978001</v>
      </c>
      <c r="AF58" s="3">
        <v>2495231.4824943501</v>
      </c>
      <c r="AG58" s="3">
        <v>2581812.9290970098</v>
      </c>
      <c r="AH58" s="3">
        <v>2628068.59384877</v>
      </c>
      <c r="AI58" s="3">
        <v>22977.034571727701</v>
      </c>
      <c r="AJ58" s="3">
        <v>14037.6102688315</v>
      </c>
      <c r="AK58" s="3">
        <v>20806.083162446499</v>
      </c>
      <c r="AL58" s="3">
        <v>26458.977333771902</v>
      </c>
      <c r="AM58" s="3">
        <v>27212.3662529617</v>
      </c>
      <c r="AN58" s="3">
        <v>27958.1765303061</v>
      </c>
      <c r="AO58" s="3">
        <v>25740.9789389336</v>
      </c>
      <c r="AP58" s="3">
        <v>22971.455588006698</v>
      </c>
      <c r="AQ58" s="3">
        <v>21182.704406646299</v>
      </c>
      <c r="AR58" s="3">
        <v>26945.122097820298</v>
      </c>
      <c r="AS58" s="3">
        <v>30391.708180788701</v>
      </c>
      <c r="AT58" s="3">
        <v>27958.1765303061</v>
      </c>
      <c r="AU58" s="3" t="s">
        <v>80</v>
      </c>
      <c r="AV58" s="3" t="s">
        <v>81</v>
      </c>
      <c r="AW58" s="3">
        <f t="shared" si="6"/>
        <v>23298.379644528864</v>
      </c>
      <c r="AX58" s="3">
        <f t="shared" si="7"/>
        <v>28431.668936305035</v>
      </c>
      <c r="AY58" s="3">
        <f t="shared" si="8"/>
        <v>1.2203281674561268</v>
      </c>
      <c r="AZ58" s="3">
        <f t="shared" si="9"/>
        <v>3.7458946666355269E-2</v>
      </c>
      <c r="BA58" s="3">
        <f t="shared" si="10"/>
        <v>0.28726916573648759</v>
      </c>
      <c r="BB58" s="3">
        <f t="shared" si="11"/>
        <v>4.7385458577482602</v>
      </c>
    </row>
    <row r="59" spans="1:54" x14ac:dyDescent="0.25">
      <c r="A59" s="3" t="s">
        <v>213</v>
      </c>
      <c r="B59" s="3" t="s">
        <v>356</v>
      </c>
      <c r="C59" s="3" t="s">
        <v>383</v>
      </c>
      <c r="D59" s="3" t="s">
        <v>242</v>
      </c>
      <c r="E59" s="4" t="s">
        <v>297</v>
      </c>
      <c r="F59" s="3" t="s">
        <v>219</v>
      </c>
      <c r="G59" s="3" t="s">
        <v>214</v>
      </c>
      <c r="H59" s="3">
        <v>759</v>
      </c>
      <c r="I59" s="3">
        <v>759</v>
      </c>
      <c r="J59" s="3">
        <v>6.1920000000000002</v>
      </c>
      <c r="K59" s="3">
        <v>4.4800000000000004</v>
      </c>
      <c r="L59" s="3">
        <v>0</v>
      </c>
      <c r="M59" s="3">
        <v>1</v>
      </c>
      <c r="N59" s="3">
        <v>5</v>
      </c>
      <c r="O59" s="3">
        <v>3</v>
      </c>
      <c r="P59" s="3">
        <v>1</v>
      </c>
      <c r="Q59" s="3">
        <v>5</v>
      </c>
      <c r="R59" s="3">
        <v>3</v>
      </c>
      <c r="S59" s="3">
        <v>1</v>
      </c>
      <c r="T59" s="5">
        <v>4.4313282961907601E-28</v>
      </c>
      <c r="U59" s="3">
        <v>4</v>
      </c>
      <c r="V59" s="3">
        <v>2</v>
      </c>
      <c r="W59" s="3">
        <v>140834.03662109401</v>
      </c>
      <c r="X59" s="3">
        <v>115677.72167968799</v>
      </c>
      <c r="Y59" s="3">
        <v>193064.889038086</v>
      </c>
      <c r="Z59" s="3">
        <v>569576.51171875</v>
      </c>
      <c r="AA59" s="3">
        <v>986167.390625</v>
      </c>
      <c r="AB59" s="3">
        <v>781085.19921875</v>
      </c>
      <c r="AC59" s="3">
        <v>28166807.7439369</v>
      </c>
      <c r="AD59" s="3">
        <v>23135544.680684</v>
      </c>
      <c r="AE59" s="3">
        <v>38612978.382995397</v>
      </c>
      <c r="AF59" s="3">
        <v>113915304.04121999</v>
      </c>
      <c r="AG59" s="3">
        <v>197233481.064008</v>
      </c>
      <c r="AH59" s="3">
        <v>156217042.171565</v>
      </c>
      <c r="AI59" s="3">
        <v>298377.20067729702</v>
      </c>
      <c r="AJ59" s="3">
        <v>242008.870266215</v>
      </c>
      <c r="AK59" s="3">
        <v>411188.110942756</v>
      </c>
      <c r="AL59" s="3">
        <v>1207527.7674998399</v>
      </c>
      <c r="AM59" s="3">
        <v>2080088.2094189201</v>
      </c>
      <c r="AN59" s="3">
        <v>1661883.4273570799</v>
      </c>
      <c r="AO59" s="3">
        <v>334269.47304778901</v>
      </c>
      <c r="AP59" s="3">
        <v>396028.662198128</v>
      </c>
      <c r="AQ59" s="3">
        <v>418631.23114632099</v>
      </c>
      <c r="AR59" s="3">
        <v>1229714.3128907599</v>
      </c>
      <c r="AS59" s="3">
        <v>2323114.1776977601</v>
      </c>
      <c r="AT59" s="3">
        <v>1661883.4273570799</v>
      </c>
      <c r="AU59" s="3" t="s">
        <v>80</v>
      </c>
      <c r="AV59" s="3" t="s">
        <v>215</v>
      </c>
      <c r="AW59" s="3">
        <f t="shared" si="6"/>
        <v>382976.45546407934</v>
      </c>
      <c r="AX59" s="3">
        <f t="shared" si="7"/>
        <v>1738237.3059818663</v>
      </c>
      <c r="AY59" s="3">
        <f t="shared" si="8"/>
        <v>4.5387576212107419</v>
      </c>
      <c r="AZ59" s="3">
        <f t="shared" si="9"/>
        <v>1.3165202549712643E-2</v>
      </c>
      <c r="BA59" s="3">
        <f t="shared" si="10"/>
        <v>2.1822974475148711</v>
      </c>
      <c r="BB59" s="3">
        <f t="shared" si="11"/>
        <v>6.2471264720202182</v>
      </c>
    </row>
    <row r="60" spans="1:54" x14ac:dyDescent="0.25">
      <c r="A60" s="3" t="s">
        <v>154</v>
      </c>
      <c r="B60" s="3" t="s">
        <v>357</v>
      </c>
      <c r="C60" s="3" t="s">
        <v>384</v>
      </c>
      <c r="D60" s="3" t="s">
        <v>221</v>
      </c>
      <c r="E60" s="4" t="s">
        <v>297</v>
      </c>
      <c r="F60" s="3" t="s">
        <v>219</v>
      </c>
      <c r="G60" s="3" t="s">
        <v>155</v>
      </c>
      <c r="H60" s="3">
        <v>428</v>
      </c>
      <c r="I60" s="3">
        <v>428</v>
      </c>
      <c r="J60" s="3">
        <v>19.86</v>
      </c>
      <c r="K60" s="3">
        <v>1.6359999999999999</v>
      </c>
      <c r="L60" s="3">
        <v>0</v>
      </c>
      <c r="M60" s="3">
        <v>1</v>
      </c>
      <c r="N60" s="3">
        <v>10</v>
      </c>
      <c r="O60" s="3">
        <v>6</v>
      </c>
      <c r="P60" s="3">
        <v>5</v>
      </c>
      <c r="Q60" s="3">
        <v>10</v>
      </c>
      <c r="R60" s="3">
        <v>6</v>
      </c>
      <c r="S60" s="3">
        <v>5</v>
      </c>
      <c r="T60" s="5">
        <v>4.5487672463915098E-56</v>
      </c>
      <c r="U60" s="3">
        <v>1</v>
      </c>
      <c r="V60" s="3">
        <v>1</v>
      </c>
      <c r="W60" s="3">
        <v>162972.546875</v>
      </c>
      <c r="X60" s="3">
        <v>103939.96875</v>
      </c>
      <c r="Y60" s="3">
        <v>178569.359375</v>
      </c>
      <c r="Z60" s="3">
        <v>210660.84375</v>
      </c>
      <c r="AA60" s="3">
        <v>245225.21875</v>
      </c>
      <c r="AB60" s="3">
        <v>270980.09375</v>
      </c>
      <c r="AC60" s="3">
        <v>4028177.1623553899</v>
      </c>
      <c r="AD60" s="3">
        <v>2569074.46317212</v>
      </c>
      <c r="AE60" s="3">
        <v>4413682.1147092897</v>
      </c>
      <c r="AF60" s="3">
        <v>5206884.3254142003</v>
      </c>
      <c r="AG60" s="3">
        <v>6061208.7418625597</v>
      </c>
      <c r="AH60" s="3">
        <v>6697789.5727057504</v>
      </c>
      <c r="AI60" s="3">
        <v>42671.368245290199</v>
      </c>
      <c r="AJ60" s="3">
        <v>27040.5352548603</v>
      </c>
      <c r="AK60" s="3">
        <v>47187.295633454698</v>
      </c>
      <c r="AL60" s="3">
        <v>55199.1403116574</v>
      </c>
      <c r="AM60" s="3">
        <v>63887.025446194202</v>
      </c>
      <c r="AN60" s="3">
        <v>71253.080560699396</v>
      </c>
      <c r="AO60" s="3">
        <v>47804.375619864899</v>
      </c>
      <c r="AP60" s="3">
        <v>44249.729319109902</v>
      </c>
      <c r="AQ60" s="3">
        <v>48041.456306231899</v>
      </c>
      <c r="AR60" s="3">
        <v>56213.343268331599</v>
      </c>
      <c r="AS60" s="3">
        <v>71351.231122285899</v>
      </c>
      <c r="AT60" s="3">
        <v>71253.080560699396</v>
      </c>
      <c r="AW60" s="3">
        <f t="shared" si="6"/>
        <v>46698.520415068902</v>
      </c>
      <c r="AX60" s="3">
        <f t="shared" si="7"/>
        <v>66272.551650438967</v>
      </c>
      <c r="AY60" s="3">
        <f t="shared" si="8"/>
        <v>1.4191574178665802</v>
      </c>
      <c r="AZ60" s="3">
        <f t="shared" si="9"/>
        <v>1.9419962422711025E-2</v>
      </c>
      <c r="BA60" s="3">
        <f t="shared" si="10"/>
        <v>0.50503462701601565</v>
      </c>
      <c r="BB60" s="3">
        <f t="shared" si="11"/>
        <v>5.6863157806046898</v>
      </c>
    </row>
    <row r="61" spans="1:54" x14ac:dyDescent="0.25">
      <c r="A61" s="3" t="s">
        <v>62</v>
      </c>
      <c r="B61" s="3" t="s">
        <v>358</v>
      </c>
      <c r="C61" s="3" t="s">
        <v>385</v>
      </c>
      <c r="D61" s="3" t="s">
        <v>276</v>
      </c>
      <c r="E61" s="4" t="s">
        <v>219</v>
      </c>
      <c r="F61" s="3" t="s">
        <v>234</v>
      </c>
      <c r="G61" s="3" t="s">
        <v>63</v>
      </c>
      <c r="H61" s="3">
        <v>688</v>
      </c>
      <c r="I61" s="3">
        <v>688</v>
      </c>
      <c r="J61" s="3">
        <v>21.22</v>
      </c>
      <c r="K61" s="3">
        <v>21.22</v>
      </c>
      <c r="L61" s="3">
        <v>7.9939999999999998</v>
      </c>
      <c r="M61" s="3">
        <v>1</v>
      </c>
      <c r="N61" s="3">
        <v>11</v>
      </c>
      <c r="O61" s="3">
        <v>5</v>
      </c>
      <c r="P61" s="3">
        <v>0</v>
      </c>
      <c r="Q61" s="3">
        <v>11</v>
      </c>
      <c r="R61" s="3">
        <v>5</v>
      </c>
      <c r="S61" s="3">
        <v>0</v>
      </c>
      <c r="T61" s="5">
        <v>2.2854660468791299E-27</v>
      </c>
      <c r="U61" s="3">
        <v>11</v>
      </c>
      <c r="V61" s="3">
        <v>5</v>
      </c>
      <c r="W61" s="3">
        <v>1473611.69140625</v>
      </c>
      <c r="X61" s="3">
        <v>949012.541015625</v>
      </c>
      <c r="Y61" s="3">
        <v>1426996.1748046901</v>
      </c>
      <c r="Z61" s="3">
        <v>1316550.1962890599</v>
      </c>
      <c r="AA61" s="3">
        <v>1058329.2050781299</v>
      </c>
      <c r="AB61" s="3">
        <v>1245890.69921875</v>
      </c>
      <c r="AC61" s="3">
        <v>115978364.84935901</v>
      </c>
      <c r="AD61" s="3">
        <v>73323824.193413407</v>
      </c>
      <c r="AE61" s="3">
        <v>102522713.16291399</v>
      </c>
      <c r="AF61" s="3">
        <v>95960185.632516801</v>
      </c>
      <c r="AG61" s="3">
        <v>79853521.309191599</v>
      </c>
      <c r="AH61" s="3">
        <v>93081374.793338105</v>
      </c>
      <c r="AI61" s="3">
        <v>1228584.37340423</v>
      </c>
      <c r="AJ61" s="3">
        <v>772941.83201151702</v>
      </c>
      <c r="AK61" s="3">
        <v>1096772.9677087599</v>
      </c>
      <c r="AL61" s="3">
        <v>1017634.42561969</v>
      </c>
      <c r="AM61" s="3">
        <v>841179.789160555</v>
      </c>
      <c r="AN61" s="3">
        <v>990227.39141848998</v>
      </c>
      <c r="AO61" s="3">
        <v>1376372.7595820599</v>
      </c>
      <c r="AP61" s="3">
        <v>1264859.09112242</v>
      </c>
      <c r="AQ61" s="3">
        <v>1116626.1998850501</v>
      </c>
      <c r="AR61" s="3">
        <v>1036331.96035392</v>
      </c>
      <c r="AS61" s="3">
        <v>939458.56975824898</v>
      </c>
      <c r="AT61" s="3">
        <v>990227.39141848998</v>
      </c>
      <c r="AW61" s="3">
        <f t="shared" si="6"/>
        <v>1252619.3501965099</v>
      </c>
      <c r="AX61" s="3">
        <f t="shared" si="7"/>
        <v>988672.64051021961</v>
      </c>
      <c r="AY61" s="3">
        <f t="shared" si="8"/>
        <v>0.7892841830641667</v>
      </c>
      <c r="AZ61" s="3">
        <f t="shared" si="9"/>
        <v>3.0259632545270605E-2</v>
      </c>
      <c r="BA61" s="3">
        <f t="shared" si="10"/>
        <v>-0.34138325639790273</v>
      </c>
      <c r="BB61" s="3">
        <f t="shared" si="11"/>
        <v>5.046461721332256</v>
      </c>
    </row>
    <row r="62" spans="1:54" x14ac:dyDescent="0.25">
      <c r="A62" s="3" t="s">
        <v>108</v>
      </c>
      <c r="B62" s="3" t="s">
        <v>359</v>
      </c>
      <c r="C62" s="3" t="s">
        <v>386</v>
      </c>
      <c r="D62" s="3" t="s">
        <v>253</v>
      </c>
      <c r="E62" s="4" t="s">
        <v>280</v>
      </c>
      <c r="F62" s="3" t="s">
        <v>219</v>
      </c>
      <c r="G62" s="3" t="s">
        <v>109</v>
      </c>
      <c r="H62" s="3">
        <v>377</v>
      </c>
      <c r="I62" s="3">
        <v>377</v>
      </c>
      <c r="J62" s="3">
        <v>20.69</v>
      </c>
      <c r="K62" s="3">
        <v>9.2840000000000007</v>
      </c>
      <c r="L62" s="3">
        <v>0</v>
      </c>
      <c r="M62" s="3">
        <v>1</v>
      </c>
      <c r="N62" s="3">
        <v>7</v>
      </c>
      <c r="O62" s="3">
        <v>5</v>
      </c>
      <c r="P62" s="3">
        <v>3</v>
      </c>
      <c r="Q62" s="3">
        <v>7</v>
      </c>
      <c r="R62" s="3">
        <v>5</v>
      </c>
      <c r="S62" s="3">
        <v>3</v>
      </c>
      <c r="T62" s="5">
        <v>2.84572454212037E-42</v>
      </c>
      <c r="U62" s="3">
        <v>2</v>
      </c>
      <c r="V62" s="3">
        <v>2</v>
      </c>
      <c r="W62" s="3">
        <v>68193.3125</v>
      </c>
      <c r="X62" s="3">
        <v>52522.378417968801</v>
      </c>
      <c r="Y62" s="3">
        <v>73612.6279296875</v>
      </c>
      <c r="Z62" s="3">
        <v>98684.8046875</v>
      </c>
      <c r="AA62" s="3">
        <v>84684.033203125</v>
      </c>
      <c r="AB62" s="3">
        <v>102937.572265625</v>
      </c>
      <c r="AC62" s="3">
        <v>7707871.1433489202</v>
      </c>
      <c r="AD62" s="3">
        <v>5951256.4064719696</v>
      </c>
      <c r="AE62" s="3">
        <v>8247845.1501930701</v>
      </c>
      <c r="AF62" s="3">
        <v>11098395.3639485</v>
      </c>
      <c r="AG62" s="3">
        <v>9487918.8155586906</v>
      </c>
      <c r="AH62" s="3">
        <v>11557337.954767</v>
      </c>
      <c r="AI62" s="3">
        <v>81651.177365984404</v>
      </c>
      <c r="AJ62" s="3">
        <v>62660.877785215402</v>
      </c>
      <c r="AK62" s="3">
        <v>88199.637053225699</v>
      </c>
      <c r="AL62" s="3">
        <v>117686.839952985</v>
      </c>
      <c r="AM62" s="3">
        <v>99990.494217862506</v>
      </c>
      <c r="AN62" s="3">
        <v>122950.403774117</v>
      </c>
      <c r="AO62" s="3">
        <v>91473.128543014202</v>
      </c>
      <c r="AP62" s="3">
        <v>102539.64482434699</v>
      </c>
      <c r="AQ62" s="3">
        <v>89796.182485905301</v>
      </c>
      <c r="AR62" s="3">
        <v>119849.16241612499</v>
      </c>
      <c r="AS62" s="3">
        <v>111672.828921718</v>
      </c>
      <c r="AT62" s="3">
        <v>122950.403774117</v>
      </c>
      <c r="AU62" s="3" t="s">
        <v>110</v>
      </c>
      <c r="AV62" s="3" t="s">
        <v>111</v>
      </c>
      <c r="AW62" s="3">
        <f t="shared" si="6"/>
        <v>94602.985284422175</v>
      </c>
      <c r="AX62" s="3">
        <f t="shared" si="7"/>
        <v>118157.46503732</v>
      </c>
      <c r="AY62" s="3">
        <f t="shared" si="8"/>
        <v>1.248982415111761</v>
      </c>
      <c r="AZ62" s="3">
        <f t="shared" si="9"/>
        <v>1.0753130322396241E-2</v>
      </c>
      <c r="BA62" s="3">
        <f t="shared" si="10"/>
        <v>0.32075316484847211</v>
      </c>
      <c r="BB62" s="3">
        <f t="shared" si="11"/>
        <v>6.5390994887323508</v>
      </c>
    </row>
    <row r="63" spans="1:54" x14ac:dyDescent="0.25">
      <c r="A63" s="3" t="s">
        <v>146</v>
      </c>
      <c r="B63" s="3" t="s">
        <v>360</v>
      </c>
      <c r="C63" s="3" t="s">
        <v>387</v>
      </c>
      <c r="D63" s="3" t="s">
        <v>241</v>
      </c>
      <c r="E63" s="4" t="s">
        <v>264</v>
      </c>
      <c r="F63" s="3" t="s">
        <v>237</v>
      </c>
      <c r="G63" s="3" t="s">
        <v>147</v>
      </c>
      <c r="H63" s="3">
        <v>565</v>
      </c>
      <c r="I63" s="3">
        <v>565</v>
      </c>
      <c r="J63" s="3">
        <v>9.3810000000000002</v>
      </c>
      <c r="K63" s="3">
        <v>9.3810000000000002</v>
      </c>
      <c r="L63" s="3">
        <v>0</v>
      </c>
      <c r="M63" s="3">
        <v>1</v>
      </c>
      <c r="N63" s="3">
        <v>2</v>
      </c>
      <c r="O63" s="3">
        <v>2</v>
      </c>
      <c r="P63" s="3">
        <v>0</v>
      </c>
      <c r="Q63" s="3">
        <v>2</v>
      </c>
      <c r="R63" s="3">
        <v>2</v>
      </c>
      <c r="S63" s="3">
        <v>0</v>
      </c>
      <c r="T63" s="5">
        <v>5.2306440731496401E-12</v>
      </c>
      <c r="U63" s="3">
        <v>2</v>
      </c>
      <c r="V63" s="3">
        <v>2</v>
      </c>
      <c r="W63" s="3">
        <v>4852.11474609375</v>
      </c>
      <c r="X63" s="3">
        <v>3084.1259765625</v>
      </c>
      <c r="Y63" s="3">
        <v>6538.7205810546902</v>
      </c>
      <c r="Z63" s="3">
        <v>7969.4851074218795</v>
      </c>
      <c r="AA63" s="3">
        <v>8010.1425170898401</v>
      </c>
      <c r="AB63" s="3">
        <v>7035.96826171875</v>
      </c>
      <c r="AC63" s="3">
        <v>1025160.61708272</v>
      </c>
      <c r="AD63" s="3">
        <v>671562.85790745704</v>
      </c>
      <c r="AE63" s="3">
        <v>1307744.13569784</v>
      </c>
      <c r="AF63" s="3">
        <v>1593897.0452353</v>
      </c>
      <c r="AG63" s="3">
        <v>1602028.5272900499</v>
      </c>
      <c r="AH63" s="3">
        <v>1461931.3267161199</v>
      </c>
      <c r="AI63" s="3">
        <v>10827.280810298</v>
      </c>
      <c r="AJ63" s="3">
        <v>7034.5784829459499</v>
      </c>
      <c r="AK63" s="3">
        <v>13983.465816243899</v>
      </c>
      <c r="AL63" s="3">
        <v>16904.458924514001</v>
      </c>
      <c r="AM63" s="3">
        <v>16884.284606629</v>
      </c>
      <c r="AN63" s="3">
        <v>15517.521994807499</v>
      </c>
      <c r="AO63" s="3">
        <v>12129.711796957999</v>
      </c>
      <c r="AP63" s="3">
        <v>11511.5396500313</v>
      </c>
      <c r="AQ63" s="3">
        <v>14236.5874755596</v>
      </c>
      <c r="AR63" s="3">
        <v>17215.0534759041</v>
      </c>
      <c r="AS63" s="3">
        <v>18856.950764074201</v>
      </c>
      <c r="AT63" s="3">
        <v>15517.521994807499</v>
      </c>
      <c r="AU63" s="3" t="s">
        <v>148</v>
      </c>
      <c r="AV63" s="3" t="s">
        <v>149</v>
      </c>
      <c r="AW63" s="3">
        <f t="shared" si="6"/>
        <v>12625.9463075163</v>
      </c>
      <c r="AX63" s="3">
        <f t="shared" si="7"/>
        <v>17196.508744928597</v>
      </c>
      <c r="AY63" s="3">
        <f t="shared" si="8"/>
        <v>1.3619976139682626</v>
      </c>
      <c r="AZ63" s="3">
        <f t="shared" si="9"/>
        <v>2.2710672831364874E-2</v>
      </c>
      <c r="BA63" s="3">
        <f t="shared" si="10"/>
        <v>0.44572417594971236</v>
      </c>
      <c r="BB63" s="3">
        <f t="shared" si="11"/>
        <v>5.4604857414976751</v>
      </c>
    </row>
    <row r="64" spans="1:54" ht="14" customHeight="1" x14ac:dyDescent="0.25">
      <c r="A64" s="3" t="s">
        <v>182</v>
      </c>
      <c r="B64" s="3" t="s">
        <v>361</v>
      </c>
      <c r="C64" s="3" t="s">
        <v>388</v>
      </c>
      <c r="D64" s="3" t="s">
        <v>258</v>
      </c>
      <c r="E64" s="4" t="s">
        <v>287</v>
      </c>
      <c r="F64" s="3" t="s">
        <v>219</v>
      </c>
      <c r="G64" s="3" t="s">
        <v>183</v>
      </c>
      <c r="H64" s="3">
        <v>662</v>
      </c>
      <c r="I64" s="3">
        <v>662</v>
      </c>
      <c r="J64" s="3">
        <v>10.73</v>
      </c>
      <c r="K64" s="3">
        <v>4.9850000000000003</v>
      </c>
      <c r="L64" s="3">
        <v>0</v>
      </c>
      <c r="M64" s="3">
        <v>1</v>
      </c>
      <c r="N64" s="3">
        <v>3</v>
      </c>
      <c r="O64" s="3">
        <v>3</v>
      </c>
      <c r="P64" s="3">
        <v>2</v>
      </c>
      <c r="Q64" s="3">
        <v>3</v>
      </c>
      <c r="R64" s="3">
        <v>3</v>
      </c>
      <c r="S64" s="3">
        <v>2</v>
      </c>
      <c r="T64" s="5">
        <v>7.6677356102050998E-22</v>
      </c>
      <c r="U64" s="3">
        <v>1</v>
      </c>
      <c r="V64" s="3">
        <v>1</v>
      </c>
      <c r="W64" s="3">
        <v>2006.83410644531</v>
      </c>
      <c r="X64" s="3">
        <v>1622.03735351563</v>
      </c>
      <c r="Y64" s="3">
        <v>2177.59350585938</v>
      </c>
      <c r="Z64" s="3">
        <v>3432.41723632813</v>
      </c>
      <c r="AA64" s="3">
        <v>3838.37133789063</v>
      </c>
      <c r="AB64" s="3">
        <v>3350.24951171875</v>
      </c>
      <c r="AC64" s="3">
        <v>401366.82726989401</v>
      </c>
      <c r="AD64" s="3">
        <v>324407.47553717298</v>
      </c>
      <c r="AE64" s="3">
        <v>435518.70766160899</v>
      </c>
      <c r="AF64" s="3">
        <v>686483.45749502501</v>
      </c>
      <c r="AG64" s="3">
        <v>767674.27901736298</v>
      </c>
      <c r="AH64" s="3">
        <v>670049.91232827201</v>
      </c>
      <c r="AI64" s="3">
        <v>4251.7672380285403</v>
      </c>
      <c r="AJ64" s="3">
        <v>3413.8634981028399</v>
      </c>
      <c r="AK64" s="3">
        <v>4654.2763985470201</v>
      </c>
      <c r="AL64" s="3">
        <v>7279.9430832203498</v>
      </c>
      <c r="AM64" s="3">
        <v>8092.9203731804701</v>
      </c>
      <c r="AN64" s="3">
        <v>7128.1905566837404</v>
      </c>
      <c r="AO64" s="3">
        <v>4763.21914325739</v>
      </c>
      <c r="AP64" s="3">
        <v>5586.5216534975298</v>
      </c>
      <c r="AQ64" s="3">
        <v>4738.5257670794999</v>
      </c>
      <c r="AR64" s="3">
        <v>7413.7013221663701</v>
      </c>
      <c r="AS64" s="3">
        <v>9038.4522986968004</v>
      </c>
      <c r="AT64" s="3">
        <v>7128.1905566837404</v>
      </c>
      <c r="AU64" s="3" t="s">
        <v>184</v>
      </c>
      <c r="AV64" s="3" t="s">
        <v>185</v>
      </c>
      <c r="AW64" s="3">
        <f t="shared" si="6"/>
        <v>5029.422187944806</v>
      </c>
      <c r="AX64" s="3">
        <f t="shared" si="7"/>
        <v>7860.11472584897</v>
      </c>
      <c r="AY64" s="3">
        <f t="shared" si="8"/>
        <v>1.5628265896406843</v>
      </c>
      <c r="AZ64" s="3">
        <f t="shared" si="9"/>
        <v>1.2556073473594921E-2</v>
      </c>
      <c r="BA64" s="3">
        <f t="shared" si="10"/>
        <v>0.64415770658791016</v>
      </c>
      <c r="BB64" s="3">
        <f t="shared" si="11"/>
        <v>6.3154708135884361</v>
      </c>
    </row>
    <row r="69" spans="1:1" x14ac:dyDescent="0.25">
      <c r="A69" s="3" t="s">
        <v>295</v>
      </c>
    </row>
  </sheetData>
  <sortState ref="A2:BB69">
    <sortCondition ref="C2:C6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Proteome_T. cruzi ECM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Eliciane</dc:creator>
  <cp:lastModifiedBy>Eliciane</cp:lastModifiedBy>
  <dcterms:created xsi:type="dcterms:W3CDTF">2017-11-23T18:50:59Z</dcterms:created>
  <dcterms:modified xsi:type="dcterms:W3CDTF">2019-01-02T18:15:37Z</dcterms:modified>
</cp:coreProperties>
</file>