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221"/>
  <workbookPr showInkAnnotation="0" autoCompressPictures="0"/>
  <bookViews>
    <workbookView xWindow="-2460" yWindow="0" windowWidth="25600" windowHeight="14440" tabRatio="500"/>
  </bookViews>
  <sheets>
    <sheet name="Sheet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L70" i="1" l="1"/>
  <c r="K70" i="1"/>
  <c r="J70" i="1"/>
  <c r="I70" i="1"/>
  <c r="H70" i="1"/>
  <c r="G70" i="1"/>
  <c r="L14" i="1"/>
  <c r="K14" i="1"/>
  <c r="J14" i="1"/>
  <c r="I14" i="1"/>
  <c r="H14" i="1"/>
  <c r="G14" i="1"/>
</calcChain>
</file>

<file path=xl/sharedStrings.xml><?xml version="1.0" encoding="utf-8"?>
<sst xmlns="http://schemas.openxmlformats.org/spreadsheetml/2006/main" count="329" uniqueCount="102">
  <si>
    <t>Significant taxa based on merged OTUs</t>
  </si>
  <si>
    <t>Taxa frequency (%)</t>
  </si>
  <si>
    <t>q-values</t>
  </si>
  <si>
    <t>Overall effect of sub</t>
  </si>
  <si>
    <t>Pairwise comparisons between subsistence groups</t>
  </si>
  <si>
    <t>Fis</t>
  </si>
  <si>
    <t>Far(S)</t>
  </si>
  <si>
    <t>Far(N)</t>
  </si>
  <si>
    <t>HG</t>
  </si>
  <si>
    <r>
      <t>Actinobacteria Actinobacteria Bifidobacteriales Bifidobacteriaceae</t>
    </r>
    <r>
      <rPr>
        <i/>
        <sz val="11"/>
        <color rgb="FF000000"/>
        <rFont val="Arial"/>
      </rPr>
      <t xml:space="preserve"> Bifidobacterium</t>
    </r>
  </si>
  <si>
    <t>0.30</t>
  </si>
  <si>
    <t>0.01</t>
  </si>
  <si>
    <t>0.11</t>
  </si>
  <si>
    <t>0.04</t>
  </si>
  <si>
    <r>
      <t xml:space="preserve">Actinobacteria Actinobacteria Bifidobacteriales Bifidobacteriaceae </t>
    </r>
    <r>
      <rPr>
        <i/>
        <sz val="11"/>
        <color rgb="FF000000"/>
        <rFont val="Arial"/>
      </rPr>
      <t>Bifidobacterium adolescentis</t>
    </r>
  </si>
  <si>
    <t>0.51</t>
  </si>
  <si>
    <t>0.07</t>
  </si>
  <si>
    <t>0.00</t>
  </si>
  <si>
    <t>Bacteroidetes Bacteroidia Bacteroidales</t>
  </si>
  <si>
    <t>0.7</t>
  </si>
  <si>
    <t>3.1</t>
  </si>
  <si>
    <t>4.6</t>
  </si>
  <si>
    <t>2.4</t>
  </si>
  <si>
    <r>
      <t>Firmicutes Clostridia Clostridiales Clostridiaceae</t>
    </r>
    <r>
      <rPr>
        <i/>
        <sz val="11"/>
        <color rgb="FF000000"/>
        <rFont val="Arial"/>
      </rPr>
      <t xml:space="preserve"> Sarcina</t>
    </r>
  </si>
  <si>
    <t>0.69</t>
  </si>
  <si>
    <r>
      <t>Firmicutes Clostridia Clostridiales Lachnospiraceae</t>
    </r>
    <r>
      <rPr>
        <i/>
        <sz val="11"/>
        <color rgb="FF000000"/>
        <rFont val="Arial"/>
      </rPr>
      <t xml:space="preserve"> Anaerostipes</t>
    </r>
  </si>
  <si>
    <t>0.03</t>
  </si>
  <si>
    <t>0.20</t>
  </si>
  <si>
    <t>0.02</t>
  </si>
  <si>
    <r>
      <t xml:space="preserve">Firmicutes Clostridia Clostridiales Lachnospiraceae </t>
    </r>
    <r>
      <rPr>
        <i/>
        <sz val="11"/>
        <color rgb="FF000000"/>
        <rFont val="Arial"/>
      </rPr>
      <t>Ruminococcus</t>
    </r>
  </si>
  <si>
    <t>0.86</t>
  </si>
  <si>
    <t>0.81</t>
  </si>
  <si>
    <t>0.46</t>
  </si>
  <si>
    <t>0.34</t>
  </si>
  <si>
    <r>
      <t xml:space="preserve">Firmicutes Clostridia Clostridiales Lachnospiraceae </t>
    </r>
    <r>
      <rPr>
        <i/>
        <sz val="11"/>
        <color rgb="FF000000"/>
        <rFont val="Arial"/>
      </rPr>
      <t>Ruminococcus gnavus</t>
    </r>
  </si>
  <si>
    <t>0.99</t>
  </si>
  <si>
    <t>0.50</t>
  </si>
  <si>
    <t>0.41</t>
  </si>
  <si>
    <t>0.19</t>
  </si>
  <si>
    <r>
      <t>Firmicutes Clostridia Clostridiales Ruminococcaceae</t>
    </r>
    <r>
      <rPr>
        <i/>
        <sz val="11"/>
        <color rgb="FF000000"/>
        <rFont val="Arial"/>
      </rPr>
      <t xml:space="preserve"> Ruminococcus bromii</t>
    </r>
  </si>
  <si>
    <t>0.15</t>
  </si>
  <si>
    <t>0.12</t>
  </si>
  <si>
    <t>Percentage of significant pairwise comparisons</t>
  </si>
  <si>
    <t>Significant taxa based on partially merged OTUs</t>
  </si>
  <si>
    <t>0.1</t>
  </si>
  <si>
    <t>0.3</t>
  </si>
  <si>
    <t>2.1</t>
  </si>
  <si>
    <t>0.5</t>
  </si>
  <si>
    <t>Bacteroidetes Bacteroidia Bacteroidales S24-7</t>
  </si>
  <si>
    <t>0.09</t>
  </si>
  <si>
    <t>0.16</t>
  </si>
  <si>
    <t>0.21</t>
  </si>
  <si>
    <t>0.06</t>
  </si>
  <si>
    <t>0.14</t>
  </si>
  <si>
    <r>
      <t xml:space="preserve">Firmicutes Clostridia Clostridiales Clostridiaceae </t>
    </r>
    <r>
      <rPr>
        <i/>
        <sz val="11"/>
        <color rgb="FF000000"/>
        <rFont val="Arial"/>
      </rPr>
      <t>Sarcina</t>
    </r>
  </si>
  <si>
    <t>Firmicutes Clostridia Clostridiales</t>
  </si>
  <si>
    <t>0.18</t>
  </si>
  <si>
    <r>
      <t xml:space="preserve">Firmicutes Clostridia Clostridiales Lachnospiraceae </t>
    </r>
    <r>
      <rPr>
        <i/>
        <sz val="11"/>
        <color rgb="FF000000"/>
        <rFont val="Arial"/>
      </rPr>
      <t>Anaerostipes</t>
    </r>
  </si>
  <si>
    <t>Firmicutes Clostridia Clostridiales Lachnospiraceae</t>
  </si>
  <si>
    <t>0.05</t>
  </si>
  <si>
    <t>0.26</t>
  </si>
  <si>
    <t>0.08</t>
  </si>
  <si>
    <t>0.89</t>
  </si>
  <si>
    <t>0.82</t>
  </si>
  <si>
    <t>0.10</t>
  </si>
  <si>
    <t>0.28</t>
  </si>
  <si>
    <t>0.47</t>
  </si>
  <si>
    <t>Firmicutes Clostridia Clostridiales Ruminococcaceae Oscillospira</t>
  </si>
  <si>
    <t>0.27</t>
  </si>
  <si>
    <t>0.60</t>
  </si>
  <si>
    <t>0.62</t>
  </si>
  <si>
    <t>Firmicutes Clostridia Clostridiales Ruminococcaceae</t>
  </si>
  <si>
    <t>0.13</t>
  </si>
  <si>
    <t>0.73</t>
  </si>
  <si>
    <t>0.56</t>
  </si>
  <si>
    <t>0.80</t>
  </si>
  <si>
    <t>0.52</t>
  </si>
  <si>
    <t>0.53</t>
  </si>
  <si>
    <t>0.23</t>
  </si>
  <si>
    <t>0.77</t>
  </si>
  <si>
    <t>0.72</t>
  </si>
  <si>
    <t>0.35</t>
  </si>
  <si>
    <t>0.79</t>
  </si>
  <si>
    <t>0.4</t>
  </si>
  <si>
    <t>1.4</t>
  </si>
  <si>
    <t>1.6</t>
  </si>
  <si>
    <t>1.3</t>
  </si>
  <si>
    <t>0.6</t>
  </si>
  <si>
    <t>2.3</t>
  </si>
  <si>
    <t>2.0</t>
  </si>
  <si>
    <t>1.8</t>
  </si>
  <si>
    <r>
      <t xml:space="preserve">Firmicutes Clostridia Clostridiales Veillonellaceae </t>
    </r>
    <r>
      <rPr>
        <i/>
        <sz val="11"/>
        <color rgb="FF000000"/>
        <rFont val="Arial"/>
      </rPr>
      <t>Veillonella dispar</t>
    </r>
  </si>
  <si>
    <t>0.65</t>
  </si>
  <si>
    <t>Firmicutes Clostridia Clostridiales Veillonellaceae</t>
  </si>
  <si>
    <t>0.29</t>
  </si>
  <si>
    <r>
      <t>Firmicutes Erysipelotrichi Erysipelotrichales Erysipelotrichaceae</t>
    </r>
    <r>
      <rPr>
        <i/>
        <sz val="11"/>
        <color rgb="FF000000"/>
        <rFont val="Arial"/>
      </rPr>
      <t xml:space="preserve"> p-75-a5</t>
    </r>
  </si>
  <si>
    <t>1.7</t>
  </si>
  <si>
    <t>Proteobacteria Gammaproteobacteria Aeromonadales Succinivibrionaceae Ruminobacter</t>
  </si>
  <si>
    <t>3.74</t>
  </si>
  <si>
    <t>Tenericutes Mollicutes RF39</t>
  </si>
  <si>
    <t xml:space="preserve">S5 Table. Summary of means and q-values (ANOVA) for all taxa (&gt;= 0.1% in at least 4 individuals) that differ significantly between subsistence groups based on merged (OTUs collapsed based on taxa name) and partially merged (OTUs collapsed based on taxa name restricted to below the family level) OTU tables. Taxa listed at lower resolution exclude those taxa listed at higher resolution. (e.g. if Clostridiaceae and Clostridiaceae Clostridium are both listed, abundances of Clostridiaceae.exclude Clostridium). Taxa highlighted in pink are common both merged and unmerged analyses. Significant q-values (&lt;0.05) for pairwise comparisons between subsistence groups are highlighted in yellow, and the average number of significant pairwise comparisons is reported for each pair of subsistence groups (Fis = Fishing population; Far(S) = Farmers from the South; Far(N) = Farmers from the North; HG = Hunter-gatherers). </t>
  </si>
  <si>
    <t>Significantly different taxa across subsistence groups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</si>
</sst>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E+00"/>
    <numFmt numFmtId="165" formatCode="0.000"/>
  </numFmts>
  <fonts count="8" x14ac:knownFonts="1">
    <font>
      <sz val="12"/>
      <color theme="1"/>
      <name val="Calibri"/>
      <family val="2"/>
      <scheme val="minor"/>
    </font>
    <font>
      <b/>
      <sz val="12"/>
      <color theme="1"/>
      <name val="Calibri"/>
      <family val="2"/>
      <scheme val="minor"/>
    </font>
    <font>
      <b/>
      <sz val="11"/>
      <color theme="1"/>
      <name val="Arial"/>
    </font>
    <font>
      <sz val="11"/>
      <color theme="1"/>
      <name val="Arial"/>
    </font>
    <font>
      <sz val="11"/>
      <name val="Arial"/>
    </font>
    <font>
      <sz val="11"/>
      <color rgb="FF000000"/>
      <name val="Arial"/>
    </font>
    <font>
      <i/>
      <sz val="11"/>
      <color rgb="FF000000"/>
      <name val="Arial"/>
    </font>
    <font>
      <sz val="12"/>
      <color theme="1"/>
      <name val="ArialMT"/>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tint="-0.14999847407452621"/>
        <bgColor indexed="64"/>
      </patternFill>
    </fill>
  </fills>
  <borders count="15">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s>
  <cellStyleXfs count="1">
    <xf numFmtId="0" fontId="0" fillId="0" borderId="0"/>
  </cellStyleXfs>
  <cellXfs count="45">
    <xf numFmtId="0" fontId="0" fillId="0" borderId="0" xfId="0"/>
    <xf numFmtId="0" fontId="2" fillId="2" borderId="1" xfId="0" applyFont="1" applyFill="1" applyBorder="1" applyAlignment="1">
      <alignment horizontal="center" vertical="center"/>
    </xf>
    <xf numFmtId="0" fontId="2" fillId="0" borderId="2" xfId="0" applyFont="1" applyFill="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vertical="center"/>
    </xf>
    <xf numFmtId="0" fontId="3" fillId="0" borderId="0" xfId="0" applyFont="1" applyAlignment="1">
      <alignment vertical="center"/>
    </xf>
    <xf numFmtId="0" fontId="3" fillId="0" borderId="10" xfId="0" applyFont="1" applyBorder="1" applyAlignment="1">
      <alignment vertical="center"/>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1" xfId="0" applyFont="1" applyFill="1" applyBorder="1" applyAlignment="1">
      <alignment horizontal="center" vertical="center"/>
    </xf>
    <xf numFmtId="0" fontId="3" fillId="0" borderId="11" xfId="0" applyFont="1" applyBorder="1" applyAlignment="1">
      <alignment horizontal="center"/>
    </xf>
    <xf numFmtId="0" fontId="3" fillId="0" borderId="12" xfId="0" applyFont="1" applyBorder="1" applyAlignment="1">
      <alignment horizontal="center"/>
    </xf>
    <xf numFmtId="0" fontId="2" fillId="0" borderId="13" xfId="0" applyFont="1" applyBorder="1" applyAlignment="1">
      <alignment horizontal="center" vertical="center" wrapText="1"/>
    </xf>
    <xf numFmtId="0" fontId="4" fillId="0" borderId="11" xfId="0" applyFont="1" applyFill="1" applyBorder="1" applyAlignment="1">
      <alignment horizontal="center" vertical="center"/>
    </xf>
    <xf numFmtId="0" fontId="3" fillId="0" borderId="11" xfId="0" applyFont="1" applyFill="1" applyBorder="1" applyAlignment="1">
      <alignment horizontal="center" vertical="center"/>
    </xf>
    <xf numFmtId="0" fontId="5" fillId="3" borderId="11" xfId="0" applyFont="1" applyFill="1" applyBorder="1" applyAlignment="1">
      <alignment horizontal="left" vertical="center"/>
    </xf>
    <xf numFmtId="164" fontId="3" fillId="0" borderId="7" xfId="0" applyNumberFormat="1" applyFont="1" applyBorder="1" applyAlignment="1">
      <alignment horizontal="center"/>
    </xf>
    <xf numFmtId="164" fontId="3" fillId="4" borderId="11" xfId="0" applyNumberFormat="1" applyFont="1" applyFill="1" applyBorder="1" applyAlignment="1">
      <alignment horizontal="center"/>
    </xf>
    <xf numFmtId="165" fontId="3" fillId="4" borderId="11" xfId="0" applyNumberFormat="1" applyFont="1" applyFill="1" applyBorder="1" applyAlignment="1">
      <alignment horizontal="center"/>
    </xf>
    <xf numFmtId="165" fontId="3" fillId="2" borderId="11" xfId="0" applyNumberFormat="1" applyFont="1" applyFill="1" applyBorder="1" applyAlignment="1">
      <alignment horizontal="center"/>
    </xf>
    <xf numFmtId="165" fontId="3" fillId="0" borderId="7" xfId="0" applyNumberFormat="1" applyFont="1" applyBorder="1" applyAlignment="1">
      <alignment horizontal="center"/>
    </xf>
    <xf numFmtId="165" fontId="3" fillId="0" borderId="11" xfId="0" applyNumberFormat="1" applyFont="1" applyFill="1" applyBorder="1" applyAlignment="1">
      <alignment horizontal="center"/>
    </xf>
    <xf numFmtId="0" fontId="2" fillId="5" borderId="5" xfId="0" applyFont="1" applyFill="1" applyBorder="1" applyAlignment="1">
      <alignment horizontal="right" vertical="center"/>
    </xf>
    <xf numFmtId="0" fontId="2" fillId="5" borderId="6" xfId="0" applyFont="1" applyFill="1" applyBorder="1" applyAlignment="1">
      <alignment horizontal="right" vertical="center"/>
    </xf>
    <xf numFmtId="0" fontId="2" fillId="5" borderId="7" xfId="0" applyFont="1" applyFill="1" applyBorder="1" applyAlignment="1">
      <alignment horizontal="right" vertical="center"/>
    </xf>
    <xf numFmtId="2" fontId="2" fillId="5" borderId="11" xfId="0" applyNumberFormat="1" applyFont="1" applyFill="1" applyBorder="1" applyAlignment="1">
      <alignment horizontal="center"/>
    </xf>
    <xf numFmtId="0" fontId="2" fillId="5" borderId="11" xfId="0" applyFont="1" applyFill="1" applyBorder="1" applyAlignment="1">
      <alignment horizontal="center"/>
    </xf>
    <xf numFmtId="0" fontId="3" fillId="0" borderId="0" xfId="0" applyFont="1" applyAlignment="1">
      <alignment horizontal="left"/>
    </xf>
    <xf numFmtId="0" fontId="3" fillId="0" borderId="0" xfId="0" applyFont="1" applyFill="1"/>
    <xf numFmtId="0" fontId="3" fillId="0" borderId="0" xfId="0" applyFont="1"/>
    <xf numFmtId="0" fontId="5" fillId="3" borderId="11" xfId="0" applyFont="1" applyFill="1" applyBorder="1" applyAlignment="1">
      <alignment horizontal="left" vertical="center" wrapText="1"/>
    </xf>
    <xf numFmtId="164" fontId="3" fillId="0" borderId="11" xfId="0" applyNumberFormat="1" applyFont="1" applyBorder="1" applyAlignment="1">
      <alignment horizontal="center"/>
    </xf>
    <xf numFmtId="165" fontId="3" fillId="0" borderId="11" xfId="0" applyNumberFormat="1" applyFont="1" applyBorder="1" applyAlignment="1">
      <alignment horizontal="center"/>
    </xf>
    <xf numFmtId="0" fontId="5" fillId="0" borderId="11" xfId="0" applyFont="1" applyBorder="1" applyAlignment="1">
      <alignment horizontal="left" vertical="center" wrapText="1"/>
    </xf>
    <xf numFmtId="0" fontId="2" fillId="5" borderId="5" xfId="0" applyFont="1" applyFill="1" applyBorder="1" applyAlignment="1">
      <alignment horizontal="right" vertical="center"/>
    </xf>
    <xf numFmtId="0" fontId="2" fillId="5" borderId="14" xfId="0" applyFont="1" applyFill="1" applyBorder="1" applyAlignment="1">
      <alignment horizontal="right" vertical="center"/>
    </xf>
    <xf numFmtId="0" fontId="2" fillId="5" borderId="13" xfId="0" applyFont="1" applyFill="1" applyBorder="1" applyAlignment="1">
      <alignment horizontal="right" vertical="center"/>
    </xf>
    <xf numFmtId="0" fontId="7" fillId="0" borderId="0" xfId="0" applyFont="1" applyAlignment="1">
      <alignment vertical="top" wrapText="1"/>
    </xf>
    <xf numFmtId="0" fontId="0" fillId="0" borderId="0" xfId="0" applyFont="1" applyAlignment="1">
      <alignment vertical="top" wrapText="1"/>
    </xf>
    <xf numFmtId="0" fontId="1" fillId="0" borderId="0" xfId="0" applyFont="1"/>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tabSelected="1" workbookViewId="0">
      <selection activeCell="N13" sqref="N13"/>
    </sheetView>
  </sheetViews>
  <sheetFormatPr baseColWidth="10" defaultRowHeight="15" x14ac:dyDescent="0"/>
  <cols>
    <col min="1" max="1" width="83.1640625" customWidth="1"/>
    <col min="2" max="12" width="8.33203125" customWidth="1"/>
  </cols>
  <sheetData>
    <row r="1" spans="1:12">
      <c r="A1" s="44" t="s">
        <v>101</v>
      </c>
    </row>
    <row r="2" spans="1:12">
      <c r="A2" s="1" t="s">
        <v>0</v>
      </c>
      <c r="B2" s="2" t="s">
        <v>1</v>
      </c>
      <c r="C2" s="3"/>
      <c r="D2" s="3"/>
      <c r="E2" s="4"/>
      <c r="F2" s="5" t="s">
        <v>2</v>
      </c>
      <c r="G2" s="6"/>
      <c r="H2" s="6"/>
      <c r="I2" s="6"/>
      <c r="J2" s="6"/>
      <c r="K2" s="6"/>
      <c r="L2" s="7"/>
    </row>
    <row r="3" spans="1:12">
      <c r="A3" s="8"/>
      <c r="B3" s="9"/>
      <c r="C3" s="10"/>
      <c r="D3" s="10"/>
      <c r="E3" s="11"/>
      <c r="F3" s="12" t="s">
        <v>3</v>
      </c>
      <c r="G3" s="6" t="s">
        <v>4</v>
      </c>
      <c r="H3" s="6"/>
      <c r="I3" s="6"/>
      <c r="J3" s="6"/>
      <c r="K3" s="6"/>
      <c r="L3" s="7"/>
    </row>
    <row r="4" spans="1:12">
      <c r="A4" s="8"/>
      <c r="B4" s="9"/>
      <c r="C4" s="10"/>
      <c r="D4" s="10"/>
      <c r="E4" s="11"/>
      <c r="F4" s="13"/>
      <c r="G4" s="14" t="s">
        <v>5</v>
      </c>
      <c r="H4" s="14"/>
      <c r="I4" s="14"/>
      <c r="J4" s="14" t="s">
        <v>6</v>
      </c>
      <c r="K4" s="14"/>
      <c r="L4" s="15" t="s">
        <v>7</v>
      </c>
    </row>
    <row r="5" spans="1:12">
      <c r="A5" s="16"/>
      <c r="B5" s="15" t="s">
        <v>5</v>
      </c>
      <c r="C5" s="15" t="s">
        <v>6</v>
      </c>
      <c r="D5" s="15" t="s">
        <v>7</v>
      </c>
      <c r="E5" s="15" t="s">
        <v>8</v>
      </c>
      <c r="F5" s="17"/>
      <c r="G5" s="15" t="s">
        <v>6</v>
      </c>
      <c r="H5" s="15" t="s">
        <v>7</v>
      </c>
      <c r="I5" s="18" t="s">
        <v>8</v>
      </c>
      <c r="J5" s="15" t="s">
        <v>7</v>
      </c>
      <c r="K5" s="19" t="s">
        <v>8</v>
      </c>
      <c r="L5" s="19" t="s">
        <v>8</v>
      </c>
    </row>
    <row r="6" spans="1:12">
      <c r="A6" s="20" t="s">
        <v>9</v>
      </c>
      <c r="B6" s="15" t="s">
        <v>10</v>
      </c>
      <c r="C6" s="15" t="s">
        <v>11</v>
      </c>
      <c r="D6" s="15" t="s">
        <v>12</v>
      </c>
      <c r="E6" s="15" t="s">
        <v>13</v>
      </c>
      <c r="F6" s="21">
        <v>2.9052899999999998E-4</v>
      </c>
      <c r="G6" s="22">
        <v>8.7771130000000006E-5</v>
      </c>
      <c r="H6" s="23">
        <v>1.5627249999999999E-2</v>
      </c>
      <c r="I6" s="22">
        <v>7.9410440000000002E-7</v>
      </c>
      <c r="J6" s="24">
        <v>0.51375400000000004</v>
      </c>
      <c r="K6" s="24">
        <v>0.28658270000000002</v>
      </c>
      <c r="L6" s="24">
        <v>0.1442532</v>
      </c>
    </row>
    <row r="7" spans="1:12">
      <c r="A7" s="20" t="s">
        <v>14</v>
      </c>
      <c r="B7" s="15" t="s">
        <v>15</v>
      </c>
      <c r="C7" s="15" t="s">
        <v>16</v>
      </c>
      <c r="D7" s="15" t="s">
        <v>17</v>
      </c>
      <c r="E7" s="15" t="s">
        <v>11</v>
      </c>
      <c r="F7" s="25">
        <v>8.0059629999999996E-3</v>
      </c>
      <c r="G7" s="24">
        <v>5.5141120000000002E-2</v>
      </c>
      <c r="H7" s="23">
        <v>5.3355649999999998E-4</v>
      </c>
      <c r="I7" s="22">
        <v>4.991784E-4</v>
      </c>
      <c r="J7" s="23">
        <v>3.6205950000000001E-2</v>
      </c>
      <c r="K7" s="24">
        <v>0.1209871</v>
      </c>
      <c r="L7" s="24">
        <v>0.31675900000000001</v>
      </c>
    </row>
    <row r="8" spans="1:12">
      <c r="A8" s="20" t="s">
        <v>18</v>
      </c>
      <c r="B8" s="15" t="s">
        <v>19</v>
      </c>
      <c r="C8" s="15" t="s">
        <v>20</v>
      </c>
      <c r="D8" s="15" t="s">
        <v>21</v>
      </c>
      <c r="E8" s="15" t="s">
        <v>22</v>
      </c>
      <c r="F8" s="25">
        <v>2.523544E-3</v>
      </c>
      <c r="G8" s="22">
        <v>2.5114700000000001E-4</v>
      </c>
      <c r="H8" s="22">
        <v>8.0224870000000003E-5</v>
      </c>
      <c r="I8" s="23">
        <v>1.3193320000000001E-3</v>
      </c>
      <c r="J8" s="24">
        <v>0.205535572</v>
      </c>
      <c r="K8" s="24">
        <v>0.51003724399999995</v>
      </c>
      <c r="L8" s="26">
        <v>7.5839710000000005E-2</v>
      </c>
    </row>
    <row r="9" spans="1:12">
      <c r="A9" s="20" t="s">
        <v>23</v>
      </c>
      <c r="B9" s="15" t="s">
        <v>17</v>
      </c>
      <c r="C9" s="15" t="s">
        <v>11</v>
      </c>
      <c r="D9" s="15" t="s">
        <v>16</v>
      </c>
      <c r="E9" s="15" t="s">
        <v>24</v>
      </c>
      <c r="F9" s="25">
        <v>6.5047179999999996E-3</v>
      </c>
      <c r="G9" s="24">
        <v>0.53928379999999998</v>
      </c>
      <c r="H9" s="24">
        <v>0.17122519999999999</v>
      </c>
      <c r="I9" s="22">
        <v>7.0453549999999996E-5</v>
      </c>
      <c r="J9" s="24">
        <v>0.37136170000000002</v>
      </c>
      <c r="K9" s="23">
        <v>9.4980450000000001E-4</v>
      </c>
      <c r="L9" s="26">
        <v>9.6086889999999994E-2</v>
      </c>
    </row>
    <row r="10" spans="1:12">
      <c r="A10" s="20" t="s">
        <v>25</v>
      </c>
      <c r="B10" s="15" t="s">
        <v>17</v>
      </c>
      <c r="C10" s="15" t="s">
        <v>26</v>
      </c>
      <c r="D10" s="15" t="s">
        <v>27</v>
      </c>
      <c r="E10" s="15" t="s">
        <v>28</v>
      </c>
      <c r="F10" s="25">
        <v>6.1831439999999998E-3</v>
      </c>
      <c r="G10" s="22">
        <v>5.6910950000000001E-5</v>
      </c>
      <c r="H10" s="23">
        <v>4.108764E-3</v>
      </c>
      <c r="I10" s="23">
        <v>5.6499139999999998E-3</v>
      </c>
      <c r="J10" s="24">
        <v>0.79211469999999995</v>
      </c>
      <c r="K10" s="24">
        <v>0.1190996</v>
      </c>
      <c r="L10" s="24">
        <v>0.3628132</v>
      </c>
    </row>
    <row r="11" spans="1:12">
      <c r="A11" s="20" t="s">
        <v>29</v>
      </c>
      <c r="B11" s="15" t="s">
        <v>30</v>
      </c>
      <c r="C11" s="15" t="s">
        <v>31</v>
      </c>
      <c r="D11" s="15" t="s">
        <v>32</v>
      </c>
      <c r="E11" s="15" t="s">
        <v>33</v>
      </c>
      <c r="F11" s="25">
        <v>3.0051593000000001E-2</v>
      </c>
      <c r="G11" s="24">
        <v>0.7969379848</v>
      </c>
      <c r="H11" s="24">
        <v>0.12880405449999999</v>
      </c>
      <c r="I11" s="23">
        <v>6.9757990000000002E-4</v>
      </c>
      <c r="J11" s="24">
        <v>0.193133789</v>
      </c>
      <c r="K11" s="23">
        <v>2.406296E-3</v>
      </c>
      <c r="L11" s="24">
        <v>0.30494996299999999</v>
      </c>
    </row>
    <row r="12" spans="1:12">
      <c r="A12" s="20" t="s">
        <v>34</v>
      </c>
      <c r="B12" s="15" t="s">
        <v>35</v>
      </c>
      <c r="C12" s="15" t="s">
        <v>36</v>
      </c>
      <c r="D12" s="15" t="s">
        <v>37</v>
      </c>
      <c r="E12" s="15" t="s">
        <v>38</v>
      </c>
      <c r="F12" s="25">
        <v>6.1831439999999998E-3</v>
      </c>
      <c r="G12" s="24">
        <v>0.37646839999999998</v>
      </c>
      <c r="H12" s="24">
        <v>0.2442598</v>
      </c>
      <c r="I12" s="22">
        <v>3.5337570000000003E-5</v>
      </c>
      <c r="J12" s="24">
        <v>0.62211695879999995</v>
      </c>
      <c r="K12" s="23">
        <v>1.2261641999999999E-3</v>
      </c>
      <c r="L12" s="23">
        <v>4.5473399999999997E-2</v>
      </c>
    </row>
    <row r="13" spans="1:12">
      <c r="A13" s="20" t="s">
        <v>39</v>
      </c>
      <c r="B13" s="15" t="s">
        <v>11</v>
      </c>
      <c r="C13" s="15" t="s">
        <v>40</v>
      </c>
      <c r="D13" s="15" t="s">
        <v>11</v>
      </c>
      <c r="E13" s="15" t="s">
        <v>41</v>
      </c>
      <c r="F13" s="21">
        <v>2.9052899999999998E-4</v>
      </c>
      <c r="G13" s="22">
        <v>1.303796E-5</v>
      </c>
      <c r="H13" s="24">
        <v>0.1296332</v>
      </c>
      <c r="I13" s="22">
        <v>3.2258079999999999E-6</v>
      </c>
      <c r="J13" s="24">
        <v>5.146498E-2</v>
      </c>
      <c r="K13" s="24">
        <v>0.86483589999999999</v>
      </c>
      <c r="L13" s="23">
        <v>3.4727809999999998E-2</v>
      </c>
    </row>
    <row r="14" spans="1:12">
      <c r="A14" s="27" t="s">
        <v>42</v>
      </c>
      <c r="B14" s="28"/>
      <c r="C14" s="28"/>
      <c r="D14" s="28"/>
      <c r="E14" s="28"/>
      <c r="F14" s="29"/>
      <c r="G14" s="30">
        <f>4/8</f>
        <v>0.5</v>
      </c>
      <c r="H14" s="30">
        <f>4/8</f>
        <v>0.5</v>
      </c>
      <c r="I14" s="30">
        <f>8/8</f>
        <v>1</v>
      </c>
      <c r="J14" s="30">
        <f>1/8</f>
        <v>0.125</v>
      </c>
      <c r="K14" s="30">
        <f>3/8</f>
        <v>0.375</v>
      </c>
      <c r="L14" s="31">
        <f>2/8</f>
        <v>0.25</v>
      </c>
    </row>
    <row r="15" spans="1:12">
      <c r="A15" s="32"/>
      <c r="B15" s="33"/>
      <c r="C15" s="33"/>
      <c r="D15" s="33"/>
      <c r="E15" s="33"/>
      <c r="F15" s="34"/>
      <c r="G15" s="34"/>
      <c r="H15" s="34"/>
      <c r="I15" s="34"/>
      <c r="J15" s="34"/>
      <c r="K15" s="34"/>
      <c r="L15" s="34"/>
    </row>
    <row r="16" spans="1:12">
      <c r="A16" s="1" t="s">
        <v>43</v>
      </c>
      <c r="B16" s="2" t="s">
        <v>1</v>
      </c>
      <c r="C16" s="3"/>
      <c r="D16" s="3"/>
      <c r="E16" s="4"/>
      <c r="F16" s="5" t="s">
        <v>2</v>
      </c>
      <c r="G16" s="6"/>
      <c r="H16" s="6"/>
      <c r="I16" s="6"/>
      <c r="J16" s="6"/>
      <c r="K16" s="6"/>
      <c r="L16" s="7"/>
    </row>
    <row r="17" spans="1:12">
      <c r="A17" s="8"/>
      <c r="B17" s="9"/>
      <c r="C17" s="10"/>
      <c r="D17" s="10"/>
      <c r="E17" s="11"/>
      <c r="F17" s="12" t="s">
        <v>3</v>
      </c>
      <c r="G17" s="6" t="s">
        <v>4</v>
      </c>
      <c r="H17" s="6"/>
      <c r="I17" s="6"/>
      <c r="J17" s="6"/>
      <c r="K17" s="6"/>
      <c r="L17" s="7"/>
    </row>
    <row r="18" spans="1:12">
      <c r="A18" s="8"/>
      <c r="B18" s="9"/>
      <c r="C18" s="10"/>
      <c r="D18" s="10"/>
      <c r="E18" s="11"/>
      <c r="F18" s="13"/>
      <c r="G18" s="14" t="s">
        <v>5</v>
      </c>
      <c r="H18" s="14"/>
      <c r="I18" s="14"/>
      <c r="J18" s="14" t="s">
        <v>6</v>
      </c>
      <c r="K18" s="14"/>
      <c r="L18" s="15" t="s">
        <v>7</v>
      </c>
    </row>
    <row r="19" spans="1:12">
      <c r="A19" s="16"/>
      <c r="B19" s="15" t="s">
        <v>5</v>
      </c>
      <c r="C19" s="15" t="s">
        <v>6</v>
      </c>
      <c r="D19" s="15" t="s">
        <v>7</v>
      </c>
      <c r="E19" s="15" t="s">
        <v>8</v>
      </c>
      <c r="F19" s="17"/>
      <c r="G19" s="15" t="s">
        <v>6</v>
      </c>
      <c r="H19" s="15" t="s">
        <v>7</v>
      </c>
      <c r="I19" s="18" t="s">
        <v>8</v>
      </c>
      <c r="J19" s="15" t="s">
        <v>7</v>
      </c>
      <c r="K19" s="19" t="s">
        <v>8</v>
      </c>
      <c r="L19" s="19" t="s">
        <v>8</v>
      </c>
    </row>
    <row r="20" spans="1:12">
      <c r="A20" s="35" t="s">
        <v>9</v>
      </c>
      <c r="B20" s="15" t="s">
        <v>10</v>
      </c>
      <c r="C20" s="15" t="s">
        <v>11</v>
      </c>
      <c r="D20" s="15" t="s">
        <v>12</v>
      </c>
      <c r="E20" s="15" t="s">
        <v>13</v>
      </c>
      <c r="F20" s="36">
        <v>6.4770259614166804E-4</v>
      </c>
      <c r="G20" s="22">
        <v>8.7771130000000006E-5</v>
      </c>
      <c r="H20" s="23">
        <v>1.5627249999999999E-2</v>
      </c>
      <c r="I20" s="22">
        <v>7.9410440000000002E-7</v>
      </c>
      <c r="J20" s="24">
        <v>0.51375400000000004</v>
      </c>
      <c r="K20" s="24">
        <v>0.28658270000000002</v>
      </c>
      <c r="L20" s="24">
        <v>0.14425316499999999</v>
      </c>
    </row>
    <row r="21" spans="1:12">
      <c r="A21" s="35" t="s">
        <v>14</v>
      </c>
      <c r="B21" s="15" t="s">
        <v>15</v>
      </c>
      <c r="C21" s="15" t="s">
        <v>16</v>
      </c>
      <c r="D21" s="15" t="s">
        <v>17</v>
      </c>
      <c r="E21" s="15" t="s">
        <v>11</v>
      </c>
      <c r="F21" s="37">
        <v>9.3704196304394693E-3</v>
      </c>
      <c r="G21" s="24">
        <v>5.5141120000000002E-2</v>
      </c>
      <c r="H21" s="23">
        <v>5.3355649999999998E-4</v>
      </c>
      <c r="I21" s="22">
        <v>4.991784E-4</v>
      </c>
      <c r="J21" s="23">
        <v>3.6205950000000001E-2</v>
      </c>
      <c r="K21" s="24">
        <v>0.1209871</v>
      </c>
      <c r="L21" s="24">
        <v>0.31675901000000001</v>
      </c>
    </row>
    <row r="22" spans="1:12">
      <c r="A22" s="35" t="s">
        <v>18</v>
      </c>
      <c r="B22" s="15" t="s">
        <v>44</v>
      </c>
      <c r="C22" s="15" t="s">
        <v>45</v>
      </c>
      <c r="D22" s="15" t="s">
        <v>46</v>
      </c>
      <c r="E22" s="15" t="s">
        <v>47</v>
      </c>
      <c r="F22" s="37">
        <v>8.70093475202929E-3</v>
      </c>
      <c r="G22" s="24">
        <v>0.71810660000000004</v>
      </c>
      <c r="H22" s="22">
        <v>2.7433900000000002E-4</v>
      </c>
      <c r="I22" s="23">
        <v>3.1804859999999997E-2</v>
      </c>
      <c r="J22" s="22">
        <v>1.5064559999999999E-4</v>
      </c>
      <c r="K22" s="23">
        <v>1.6377200000000001E-2</v>
      </c>
      <c r="L22" s="23">
        <v>2.5966995E-2</v>
      </c>
    </row>
    <row r="23" spans="1:12">
      <c r="A23" s="38" t="s">
        <v>48</v>
      </c>
      <c r="B23" s="15" t="s">
        <v>17</v>
      </c>
      <c r="C23" s="15" t="s">
        <v>11</v>
      </c>
      <c r="D23" s="15" t="s">
        <v>11</v>
      </c>
      <c r="E23" s="15" t="s">
        <v>28</v>
      </c>
      <c r="F23" s="37">
        <v>3.8789291694667098E-2</v>
      </c>
      <c r="G23" s="23">
        <v>1.186275E-2</v>
      </c>
      <c r="H23" s="23">
        <v>3.431716E-3</v>
      </c>
      <c r="I23" s="23">
        <v>3.676622E-3</v>
      </c>
      <c r="J23" s="24">
        <v>0.28742319999999999</v>
      </c>
      <c r="K23" s="24">
        <v>0.76320209999999999</v>
      </c>
      <c r="L23" s="24">
        <v>0.38762789600000003</v>
      </c>
    </row>
    <row r="24" spans="1:12">
      <c r="A24" s="38" t="s">
        <v>48</v>
      </c>
      <c r="B24" s="15" t="s">
        <v>28</v>
      </c>
      <c r="C24" s="15" t="s">
        <v>49</v>
      </c>
      <c r="D24" s="15" t="s">
        <v>50</v>
      </c>
      <c r="E24" s="15" t="s">
        <v>51</v>
      </c>
      <c r="F24" s="37">
        <v>1.23487920322457E-2</v>
      </c>
      <c r="G24" s="23">
        <v>1.5241709999999999E-3</v>
      </c>
      <c r="H24" s="23">
        <v>7.6325160000000004E-4</v>
      </c>
      <c r="I24" s="23">
        <v>2.5871399999999999E-3</v>
      </c>
      <c r="J24" s="24">
        <v>0.30802620000000003</v>
      </c>
      <c r="K24" s="24">
        <v>0.75916039999999996</v>
      </c>
      <c r="L24" s="24">
        <v>0.20452514399999999</v>
      </c>
    </row>
    <row r="25" spans="1:12">
      <c r="A25" s="38" t="s">
        <v>48</v>
      </c>
      <c r="B25" s="15" t="s">
        <v>28</v>
      </c>
      <c r="C25" s="15" t="s">
        <v>52</v>
      </c>
      <c r="D25" s="15" t="s">
        <v>53</v>
      </c>
      <c r="E25" s="15" t="s">
        <v>50</v>
      </c>
      <c r="F25" s="37">
        <v>3.8789291694667098E-2</v>
      </c>
      <c r="G25" s="23">
        <v>7.3358429999999999E-3</v>
      </c>
      <c r="H25" s="23">
        <v>2.9940890000000001E-3</v>
      </c>
      <c r="I25" s="23">
        <v>6.8296889999999999E-3</v>
      </c>
      <c r="J25" s="24">
        <v>0.32758900000000002</v>
      </c>
      <c r="K25" s="24">
        <v>0.92876380000000003</v>
      </c>
      <c r="L25" s="24">
        <v>0.28588001200000002</v>
      </c>
    </row>
    <row r="26" spans="1:12">
      <c r="A26" s="35" t="s">
        <v>54</v>
      </c>
      <c r="B26" s="15" t="s">
        <v>17</v>
      </c>
      <c r="C26" s="15" t="s">
        <v>11</v>
      </c>
      <c r="D26" s="15" t="s">
        <v>16</v>
      </c>
      <c r="E26" s="15" t="s">
        <v>24</v>
      </c>
      <c r="F26" s="37">
        <v>8.70093475202929E-3</v>
      </c>
      <c r="G26" s="24">
        <v>0.53928379999999998</v>
      </c>
      <c r="H26" s="24">
        <v>0.17122519999999999</v>
      </c>
      <c r="I26" s="22">
        <v>7.0453549999999996E-5</v>
      </c>
      <c r="J26" s="24">
        <v>0.37136170000000002</v>
      </c>
      <c r="K26" s="23">
        <v>9.4980450000000001E-4</v>
      </c>
      <c r="L26" s="24">
        <v>9.6086891999999993E-2</v>
      </c>
    </row>
    <row r="27" spans="1:12">
      <c r="A27" s="38" t="s">
        <v>55</v>
      </c>
      <c r="B27" s="15" t="s">
        <v>28</v>
      </c>
      <c r="C27" s="15" t="s">
        <v>28</v>
      </c>
      <c r="D27" s="15" t="s">
        <v>13</v>
      </c>
      <c r="E27" s="15" t="s">
        <v>52</v>
      </c>
      <c r="F27" s="37">
        <v>4.9336652487789297E-2</v>
      </c>
      <c r="G27" s="24">
        <v>0.2006019</v>
      </c>
      <c r="H27" s="24">
        <v>5.6084769999999999E-2</v>
      </c>
      <c r="I27" s="23">
        <v>9.5844560000000003E-4</v>
      </c>
      <c r="J27" s="24">
        <v>0.34369070000000002</v>
      </c>
      <c r="K27" s="23">
        <v>4.616812E-2</v>
      </c>
      <c r="L27" s="24">
        <v>0.58204429000000002</v>
      </c>
    </row>
    <row r="28" spans="1:12">
      <c r="A28" s="38" t="s">
        <v>55</v>
      </c>
      <c r="B28" s="15" t="s">
        <v>26</v>
      </c>
      <c r="C28" s="15" t="s">
        <v>56</v>
      </c>
      <c r="D28" s="15" t="s">
        <v>26</v>
      </c>
      <c r="E28" s="15" t="s">
        <v>11</v>
      </c>
      <c r="F28" s="37">
        <v>7.9213117459658693E-3</v>
      </c>
      <c r="G28" s="24">
        <v>6.9213739999999996E-2</v>
      </c>
      <c r="H28" s="24">
        <v>0.27139780000000002</v>
      </c>
      <c r="I28" s="23">
        <v>4.9158420000000001E-3</v>
      </c>
      <c r="J28" s="23">
        <v>1.7456360000000001E-2</v>
      </c>
      <c r="K28" s="22">
        <v>1.8717559999999999E-5</v>
      </c>
      <c r="L28" s="24">
        <v>0.32469342200000001</v>
      </c>
    </row>
    <row r="29" spans="1:12">
      <c r="A29" s="38" t="s">
        <v>55</v>
      </c>
      <c r="B29" s="15" t="s">
        <v>28</v>
      </c>
      <c r="C29" s="15" t="s">
        <v>11</v>
      </c>
      <c r="D29" s="15" t="s">
        <v>17</v>
      </c>
      <c r="E29" s="15" t="s">
        <v>50</v>
      </c>
      <c r="F29" s="37">
        <v>2.31780726439542E-2</v>
      </c>
      <c r="G29" s="24">
        <v>0.88761970000000001</v>
      </c>
      <c r="H29" s="24">
        <v>0.79249599999999998</v>
      </c>
      <c r="I29" s="23">
        <v>7.2491739999999997E-4</v>
      </c>
      <c r="J29" s="24">
        <v>0.87800679999999998</v>
      </c>
      <c r="K29" s="23">
        <v>1.762668E-3</v>
      </c>
      <c r="L29" s="23">
        <v>2.4838010000000001E-2</v>
      </c>
    </row>
    <row r="30" spans="1:12">
      <c r="A30" s="35" t="s">
        <v>57</v>
      </c>
      <c r="B30" s="15" t="s">
        <v>17</v>
      </c>
      <c r="C30" s="15" t="s">
        <v>26</v>
      </c>
      <c r="D30" s="15" t="s">
        <v>27</v>
      </c>
      <c r="E30" s="15" t="s">
        <v>28</v>
      </c>
      <c r="F30" s="37">
        <v>8.6154026775022707E-3</v>
      </c>
      <c r="G30" s="22">
        <v>5.6910950000000001E-5</v>
      </c>
      <c r="H30" s="23">
        <v>4.108764E-3</v>
      </c>
      <c r="I30" s="23">
        <v>5.6499139999999998E-3</v>
      </c>
      <c r="J30" s="24">
        <v>0.79211469999999995</v>
      </c>
      <c r="K30" s="24">
        <v>0.1190996</v>
      </c>
      <c r="L30" s="24">
        <v>0.362813204</v>
      </c>
    </row>
    <row r="31" spans="1:12">
      <c r="A31" s="35" t="s">
        <v>29</v>
      </c>
      <c r="B31" s="15" t="s">
        <v>30</v>
      </c>
      <c r="C31" s="15" t="s">
        <v>31</v>
      </c>
      <c r="D31" s="15" t="s">
        <v>32</v>
      </c>
      <c r="E31" s="15" t="s">
        <v>33</v>
      </c>
      <c r="F31" s="37">
        <v>2.5123777932046901E-2</v>
      </c>
      <c r="G31" s="24">
        <v>0.79693800000000004</v>
      </c>
      <c r="H31" s="24">
        <v>0.1288041</v>
      </c>
      <c r="I31" s="23">
        <v>6.9757990000000002E-4</v>
      </c>
      <c r="J31" s="24">
        <v>0.19313379999999999</v>
      </c>
      <c r="K31" s="23">
        <v>2.406296E-3</v>
      </c>
      <c r="L31" s="24">
        <v>0.30494996299999999</v>
      </c>
    </row>
    <row r="32" spans="1:12">
      <c r="A32" s="35" t="s">
        <v>34</v>
      </c>
      <c r="B32" s="15" t="s">
        <v>35</v>
      </c>
      <c r="C32" s="15" t="s">
        <v>36</v>
      </c>
      <c r="D32" s="15" t="s">
        <v>37</v>
      </c>
      <c r="E32" s="15" t="s">
        <v>38</v>
      </c>
      <c r="F32" s="37">
        <v>8.6154026775022707E-3</v>
      </c>
      <c r="G32" s="24">
        <v>0.37646839999999998</v>
      </c>
      <c r="H32" s="24">
        <v>0.2442598</v>
      </c>
      <c r="I32" s="22">
        <v>3.5337570000000003E-5</v>
      </c>
      <c r="J32" s="24">
        <v>0.62211700000000003</v>
      </c>
      <c r="K32" s="23">
        <v>1.2261640000000001E-3</v>
      </c>
      <c r="L32" s="23">
        <v>4.5473399999999997E-2</v>
      </c>
    </row>
    <row r="33" spans="1:12">
      <c r="A33" s="38" t="s">
        <v>58</v>
      </c>
      <c r="B33" s="15" t="s">
        <v>10</v>
      </c>
      <c r="C33" s="15" t="s">
        <v>59</v>
      </c>
      <c r="D33" s="15" t="s">
        <v>16</v>
      </c>
      <c r="E33" s="15" t="s">
        <v>16</v>
      </c>
      <c r="F33" s="37">
        <v>3.6561302085413298E-2</v>
      </c>
      <c r="G33" s="24">
        <v>0.60682420000000004</v>
      </c>
      <c r="H33" s="24">
        <v>0.9246645</v>
      </c>
      <c r="I33" s="23">
        <v>1.13912E-3</v>
      </c>
      <c r="J33" s="24">
        <v>0.63801929999999996</v>
      </c>
      <c r="K33" s="23">
        <v>7.6737489999999997E-3</v>
      </c>
      <c r="L33" s="23">
        <v>1.3134151E-2</v>
      </c>
    </row>
    <row r="34" spans="1:12">
      <c r="A34" s="38" t="s">
        <v>58</v>
      </c>
      <c r="B34" s="15" t="s">
        <v>52</v>
      </c>
      <c r="C34" s="15" t="s">
        <v>13</v>
      </c>
      <c r="D34" s="15" t="s">
        <v>59</v>
      </c>
      <c r="E34" s="15" t="s">
        <v>28</v>
      </c>
      <c r="F34" s="37">
        <v>1.58251301185133E-2</v>
      </c>
      <c r="G34" s="24">
        <v>6.010223E-2</v>
      </c>
      <c r="H34" s="24">
        <v>0.94118999999999997</v>
      </c>
      <c r="I34" s="23">
        <v>1.9045159999999998E-2</v>
      </c>
      <c r="J34" s="24">
        <v>0.18687010000000001</v>
      </c>
      <c r="K34" s="22">
        <v>8.2147080000000004E-5</v>
      </c>
      <c r="L34" s="24">
        <v>7.5408938999999994E-2</v>
      </c>
    </row>
    <row r="35" spans="1:12">
      <c r="A35" s="38" t="s">
        <v>58</v>
      </c>
      <c r="B35" s="15" t="s">
        <v>28</v>
      </c>
      <c r="C35" s="15" t="s">
        <v>52</v>
      </c>
      <c r="D35" s="15" t="s">
        <v>11</v>
      </c>
      <c r="E35" s="15" t="s">
        <v>17</v>
      </c>
      <c r="F35" s="37">
        <v>9.0355746383121195E-3</v>
      </c>
      <c r="G35" s="24">
        <v>0.3702164</v>
      </c>
      <c r="H35" s="24">
        <v>0.13753470000000001</v>
      </c>
      <c r="I35" s="22">
        <v>5.9169609999999997E-5</v>
      </c>
      <c r="J35" s="24">
        <v>0.42191339999999999</v>
      </c>
      <c r="K35" s="23">
        <v>1.9511610000000001E-3</v>
      </c>
      <c r="L35" s="24">
        <v>0.113328416</v>
      </c>
    </row>
    <row r="36" spans="1:12">
      <c r="A36" s="38" t="s">
        <v>58</v>
      </c>
      <c r="B36" s="15" t="s">
        <v>60</v>
      </c>
      <c r="C36" s="15" t="s">
        <v>50</v>
      </c>
      <c r="D36" s="15" t="s">
        <v>49</v>
      </c>
      <c r="E36" s="15" t="s">
        <v>61</v>
      </c>
      <c r="F36" s="36">
        <v>6.4770259614166804E-4</v>
      </c>
      <c r="G36" s="24">
        <v>0.16495209999999999</v>
      </c>
      <c r="H36" s="24">
        <v>0.13972599999999999</v>
      </c>
      <c r="I36" s="22">
        <v>5.41862E-5</v>
      </c>
      <c r="J36" s="23">
        <v>1.5319670000000001E-2</v>
      </c>
      <c r="K36" s="22">
        <v>6.2647010000000002E-7</v>
      </c>
      <c r="L36" s="24">
        <v>0.10755785</v>
      </c>
    </row>
    <row r="37" spans="1:12">
      <c r="A37" s="38" t="s">
        <v>58</v>
      </c>
      <c r="B37" s="15" t="s">
        <v>62</v>
      </c>
      <c r="C37" s="15" t="s">
        <v>63</v>
      </c>
      <c r="D37" s="15" t="s">
        <v>50</v>
      </c>
      <c r="E37" s="15" t="s">
        <v>64</v>
      </c>
      <c r="F37" s="37">
        <v>2.5913774175638199E-2</v>
      </c>
      <c r="G37" s="23">
        <v>4.9262450000000001E-3</v>
      </c>
      <c r="H37" s="24">
        <v>9.1767420000000002E-2</v>
      </c>
      <c r="I37" s="22">
        <v>3.8775890000000002E-4</v>
      </c>
      <c r="J37" s="24">
        <v>0.64067220000000002</v>
      </c>
      <c r="K37" s="24">
        <v>0.49639499999999998</v>
      </c>
      <c r="L37" s="24">
        <v>0.32430603600000002</v>
      </c>
    </row>
    <row r="38" spans="1:12">
      <c r="A38" s="38" t="s">
        <v>58</v>
      </c>
      <c r="B38" s="15" t="s">
        <v>61</v>
      </c>
      <c r="C38" s="15" t="s">
        <v>11</v>
      </c>
      <c r="D38" s="15" t="s">
        <v>11</v>
      </c>
      <c r="E38" s="15" t="s">
        <v>11</v>
      </c>
      <c r="F38" s="37">
        <v>1.03572071464851E-3</v>
      </c>
      <c r="G38" s="23">
        <v>3.5321909999999998E-2</v>
      </c>
      <c r="H38" s="24">
        <v>0.5876536</v>
      </c>
      <c r="I38" s="22">
        <v>1.305428E-6</v>
      </c>
      <c r="J38" s="24">
        <v>0.29855019999999999</v>
      </c>
      <c r="K38" s="23">
        <v>3.9062139999999999E-3</v>
      </c>
      <c r="L38" s="23">
        <v>1.501198E-3</v>
      </c>
    </row>
    <row r="39" spans="1:12">
      <c r="A39" s="38"/>
      <c r="B39" s="15" t="s">
        <v>17</v>
      </c>
      <c r="C39" s="15" t="s">
        <v>11</v>
      </c>
      <c r="D39" s="15" t="s">
        <v>17</v>
      </c>
      <c r="E39" s="15" t="s">
        <v>53</v>
      </c>
      <c r="F39" s="37">
        <v>4.8073586371049602E-2</v>
      </c>
      <c r="G39" s="23">
        <v>1.6673420000000001E-2</v>
      </c>
      <c r="H39" s="24">
        <v>0.1114559</v>
      </c>
      <c r="I39" s="23">
        <v>8.5476170000000002E-4</v>
      </c>
      <c r="J39" s="24">
        <v>0.81938350000000004</v>
      </c>
      <c r="K39" s="24">
        <v>0.37032470000000001</v>
      </c>
      <c r="L39" s="24">
        <v>0.36511781999999998</v>
      </c>
    </row>
    <row r="40" spans="1:12">
      <c r="A40" s="38" t="s">
        <v>58</v>
      </c>
      <c r="B40" s="15" t="s">
        <v>65</v>
      </c>
      <c r="C40" s="15" t="s">
        <v>64</v>
      </c>
      <c r="D40" s="15" t="s">
        <v>64</v>
      </c>
      <c r="E40" s="15" t="s">
        <v>26</v>
      </c>
      <c r="F40" s="37">
        <v>4.9801009525324196E-3</v>
      </c>
      <c r="G40" s="24">
        <v>6.2657820000000003E-2</v>
      </c>
      <c r="H40" s="24">
        <v>0.2356017</v>
      </c>
      <c r="I40" s="22">
        <v>7.1410239999999997E-6</v>
      </c>
      <c r="J40" s="24">
        <v>0.8252041</v>
      </c>
      <c r="K40" s="23">
        <v>6.5500979999999999E-3</v>
      </c>
      <c r="L40" s="23">
        <v>2.2461327E-2</v>
      </c>
    </row>
    <row r="41" spans="1:12">
      <c r="A41" s="38" t="s">
        <v>58</v>
      </c>
      <c r="B41" s="15" t="s">
        <v>11</v>
      </c>
      <c r="C41" s="15" t="s">
        <v>49</v>
      </c>
      <c r="D41" s="15" t="s">
        <v>52</v>
      </c>
      <c r="E41" s="15" t="s">
        <v>49</v>
      </c>
      <c r="F41" s="37">
        <v>3.8789291694667098E-2</v>
      </c>
      <c r="G41" s="23">
        <v>2.445582E-2</v>
      </c>
      <c r="H41" s="23">
        <v>2.822533E-2</v>
      </c>
      <c r="I41" s="23">
        <v>5.779162E-4</v>
      </c>
      <c r="J41" s="24">
        <v>0.61655499999999996</v>
      </c>
      <c r="K41" s="24">
        <v>0.24399699999999999</v>
      </c>
      <c r="L41" s="24">
        <v>0.71335089799999996</v>
      </c>
    </row>
    <row r="42" spans="1:12">
      <c r="A42" s="38" t="s">
        <v>58</v>
      </c>
      <c r="B42" s="15" t="s">
        <v>17</v>
      </c>
      <c r="C42" s="15" t="s">
        <v>28</v>
      </c>
      <c r="D42" s="15" t="s">
        <v>13</v>
      </c>
      <c r="E42" s="15" t="s">
        <v>26</v>
      </c>
      <c r="F42" s="37">
        <v>4.57393649629491E-2</v>
      </c>
      <c r="G42" s="23">
        <v>3.171035E-3</v>
      </c>
      <c r="H42" s="23">
        <v>2.027439E-2</v>
      </c>
      <c r="I42" s="24">
        <v>0.61742790000000003</v>
      </c>
      <c r="J42" s="24">
        <v>0.94172389999999995</v>
      </c>
      <c r="K42" s="23">
        <v>1.192761E-2</v>
      </c>
      <c r="L42" s="23">
        <v>4.7529395000000002E-2</v>
      </c>
    </row>
    <row r="43" spans="1:12">
      <c r="A43" s="38" t="s">
        <v>58</v>
      </c>
      <c r="B43" s="15" t="s">
        <v>16</v>
      </c>
      <c r="C43" s="15" t="s">
        <v>26</v>
      </c>
      <c r="D43" s="15" t="s">
        <v>17</v>
      </c>
      <c r="E43" s="15" t="s">
        <v>28</v>
      </c>
      <c r="F43" s="37">
        <v>1.6331371630957599E-2</v>
      </c>
      <c r="G43" s="24">
        <v>0.65291659999999996</v>
      </c>
      <c r="H43" s="23">
        <v>8.6589490000000009E-3</v>
      </c>
      <c r="I43" s="23">
        <v>8.9297699999999999E-4</v>
      </c>
      <c r="J43" s="23">
        <v>2.363084E-2</v>
      </c>
      <c r="K43" s="23">
        <v>5.2078480000000002E-3</v>
      </c>
      <c r="L43" s="24">
        <v>0.84499037899999996</v>
      </c>
    </row>
    <row r="44" spans="1:12">
      <c r="A44" s="38" t="s">
        <v>58</v>
      </c>
      <c r="B44" s="15" t="s">
        <v>66</v>
      </c>
      <c r="C44" s="15" t="s">
        <v>59</v>
      </c>
      <c r="D44" s="15" t="s">
        <v>52</v>
      </c>
      <c r="E44" s="15" t="s">
        <v>26</v>
      </c>
      <c r="F44" s="37">
        <v>8.70093475202929E-3</v>
      </c>
      <c r="G44" s="24">
        <v>5.574871E-2</v>
      </c>
      <c r="H44" s="24">
        <v>0.1606583</v>
      </c>
      <c r="I44" s="22">
        <v>2.4653289999999999E-5</v>
      </c>
      <c r="J44" s="24">
        <v>0.96503680000000003</v>
      </c>
      <c r="K44" s="23">
        <v>1.8011679999999999E-2</v>
      </c>
      <c r="L44" s="24">
        <v>6.6087388999999996E-2</v>
      </c>
    </row>
    <row r="45" spans="1:12">
      <c r="A45" s="38" t="s">
        <v>58</v>
      </c>
      <c r="B45" s="15" t="s">
        <v>13</v>
      </c>
      <c r="C45" s="15" t="s">
        <v>49</v>
      </c>
      <c r="D45" s="15" t="s">
        <v>13</v>
      </c>
      <c r="E45" s="15" t="s">
        <v>26</v>
      </c>
      <c r="F45" s="37">
        <v>1.6561588013338902E-2</v>
      </c>
      <c r="G45" s="23">
        <v>3.7028999999999999E-3</v>
      </c>
      <c r="H45" s="24">
        <v>0.82970480000000002</v>
      </c>
      <c r="I45" s="24">
        <v>0.28046939999999998</v>
      </c>
      <c r="J45" s="23">
        <v>4.9194259999999997E-2</v>
      </c>
      <c r="K45" s="22">
        <v>1.420406E-4</v>
      </c>
      <c r="L45" s="24">
        <v>0.32120449200000001</v>
      </c>
    </row>
    <row r="46" spans="1:12">
      <c r="A46" s="38" t="s">
        <v>58</v>
      </c>
      <c r="B46" s="15" t="s">
        <v>26</v>
      </c>
      <c r="C46" s="15" t="s">
        <v>64</v>
      </c>
      <c r="D46" s="15" t="s">
        <v>11</v>
      </c>
      <c r="E46" s="15" t="s">
        <v>11</v>
      </c>
      <c r="F46" s="37">
        <v>3.8789291694667098E-2</v>
      </c>
      <c r="G46" s="24">
        <v>0.27058260000000001</v>
      </c>
      <c r="H46" s="24">
        <v>0.25854640000000001</v>
      </c>
      <c r="I46" s="23">
        <v>1.294962E-2</v>
      </c>
      <c r="J46" s="24">
        <v>5.8054790000000002E-2</v>
      </c>
      <c r="K46" s="23">
        <v>7.1565270000000002E-4</v>
      </c>
      <c r="L46" s="24">
        <v>0.48420951699999998</v>
      </c>
    </row>
    <row r="47" spans="1:12">
      <c r="A47" s="38" t="s">
        <v>67</v>
      </c>
      <c r="B47" s="15" t="s">
        <v>68</v>
      </c>
      <c r="C47" s="15" t="s">
        <v>69</v>
      </c>
      <c r="D47" s="15" t="s">
        <v>70</v>
      </c>
      <c r="E47" s="15" t="s">
        <v>15</v>
      </c>
      <c r="F47" s="37">
        <v>4.3681774555833601E-2</v>
      </c>
      <c r="G47" s="23">
        <v>1.4047020000000001E-3</v>
      </c>
      <c r="H47" s="23">
        <v>1.154269E-2</v>
      </c>
      <c r="I47" s="23">
        <v>2.0804010000000001E-2</v>
      </c>
      <c r="J47" s="24">
        <v>0.93024180000000001</v>
      </c>
      <c r="K47" s="24">
        <v>0.28740680000000002</v>
      </c>
      <c r="L47" s="24">
        <v>0.37373583500000002</v>
      </c>
    </row>
    <row r="48" spans="1:12">
      <c r="A48" s="35" t="s">
        <v>39</v>
      </c>
      <c r="B48" s="15" t="s">
        <v>11</v>
      </c>
      <c r="C48" s="15" t="s">
        <v>40</v>
      </c>
      <c r="D48" s="15" t="s">
        <v>11</v>
      </c>
      <c r="E48" s="15" t="s">
        <v>41</v>
      </c>
      <c r="F48" s="36">
        <v>6.4770259614166804E-4</v>
      </c>
      <c r="G48" s="22">
        <v>1.303796E-5</v>
      </c>
      <c r="H48" s="24">
        <v>0.1296332</v>
      </c>
      <c r="I48" s="22">
        <v>3.2258079999999999E-6</v>
      </c>
      <c r="J48" s="24">
        <v>5.146498E-2</v>
      </c>
      <c r="K48" s="24">
        <v>0.86483589999999999</v>
      </c>
      <c r="L48" s="23">
        <v>3.4727808999999998E-2</v>
      </c>
    </row>
    <row r="49" spans="1:12">
      <c r="A49" s="38" t="s">
        <v>71</v>
      </c>
      <c r="B49" s="15" t="s">
        <v>17</v>
      </c>
      <c r="C49" s="15" t="s">
        <v>17</v>
      </c>
      <c r="D49" s="15" t="s">
        <v>52</v>
      </c>
      <c r="E49" s="15" t="s">
        <v>72</v>
      </c>
      <c r="F49" s="37">
        <v>9.0355746383121195E-3</v>
      </c>
      <c r="G49" s="23">
        <v>3.8475900000000001E-3</v>
      </c>
      <c r="H49" s="22">
        <v>8.8990420000000002E-5</v>
      </c>
      <c r="I49" s="23">
        <v>2.5386969999999998E-2</v>
      </c>
      <c r="J49" s="24">
        <v>6.2125140000000002E-2</v>
      </c>
      <c r="K49" s="24">
        <v>0.42145749999999998</v>
      </c>
      <c r="L49" s="23">
        <v>1.327849E-2</v>
      </c>
    </row>
    <row r="50" spans="1:12">
      <c r="A50" s="38" t="s">
        <v>71</v>
      </c>
      <c r="B50" s="15" t="s">
        <v>60</v>
      </c>
      <c r="C50" s="15" t="s">
        <v>73</v>
      </c>
      <c r="D50" s="15" t="s">
        <v>74</v>
      </c>
      <c r="E50" s="15" t="s">
        <v>75</v>
      </c>
      <c r="F50" s="37">
        <v>1.6561588013338902E-2</v>
      </c>
      <c r="G50" s="22">
        <v>3.5544679999999999E-4</v>
      </c>
      <c r="H50" s="23">
        <v>6.6613310000000004E-3</v>
      </c>
      <c r="I50" s="23">
        <v>5.8200409999999998E-3</v>
      </c>
      <c r="J50" s="24">
        <v>0.97397120000000004</v>
      </c>
      <c r="K50" s="24">
        <v>0.3001644</v>
      </c>
      <c r="L50" s="24">
        <v>0.45525400199999999</v>
      </c>
    </row>
    <row r="51" spans="1:12">
      <c r="A51" s="38" t="s">
        <v>71</v>
      </c>
      <c r="B51" s="15" t="s">
        <v>16</v>
      </c>
      <c r="C51" s="15" t="s">
        <v>68</v>
      </c>
      <c r="D51" s="15" t="s">
        <v>76</v>
      </c>
      <c r="E51" s="15" t="s">
        <v>50</v>
      </c>
      <c r="F51" s="37">
        <v>4.0365614418682496E-3</v>
      </c>
      <c r="G51" s="22">
        <v>8.6201339999999993E-5</v>
      </c>
      <c r="H51" s="22">
        <v>3.4581290000000001E-4</v>
      </c>
      <c r="I51" s="22">
        <v>4.8552399999999998E-4</v>
      </c>
      <c r="J51" s="24">
        <v>0.53947230000000002</v>
      </c>
      <c r="K51" s="24">
        <v>0.50225299999999995</v>
      </c>
      <c r="L51" s="24">
        <v>0.25957295400000002</v>
      </c>
    </row>
    <row r="52" spans="1:12">
      <c r="A52" s="38" t="s">
        <v>71</v>
      </c>
      <c r="B52" s="15" t="s">
        <v>72</v>
      </c>
      <c r="C52" s="15" t="s">
        <v>15</v>
      </c>
      <c r="D52" s="15" t="s">
        <v>77</v>
      </c>
      <c r="E52" s="15" t="s">
        <v>32</v>
      </c>
      <c r="F52" s="37">
        <v>2.6730329524993199E-2</v>
      </c>
      <c r="G52" s="23">
        <v>1.2206160000000001E-3</v>
      </c>
      <c r="H52" s="23">
        <v>5.8165100000000004E-3</v>
      </c>
      <c r="I52" s="23">
        <v>7.1586200000000001E-3</v>
      </c>
      <c r="J52" s="24">
        <v>0.76304490000000003</v>
      </c>
      <c r="K52" s="24">
        <v>0.47067140000000002</v>
      </c>
      <c r="L52" s="24">
        <v>0.395923107</v>
      </c>
    </row>
    <row r="53" spans="1:12">
      <c r="A53" s="38" t="s">
        <v>71</v>
      </c>
      <c r="B53" s="15" t="s">
        <v>28</v>
      </c>
      <c r="C53" s="15" t="s">
        <v>61</v>
      </c>
      <c r="D53" s="15" t="s">
        <v>49</v>
      </c>
      <c r="E53" s="15" t="s">
        <v>61</v>
      </c>
      <c r="F53" s="37">
        <v>1.58251301185133E-2</v>
      </c>
      <c r="G53" s="22">
        <v>8.3003029999999993E-5</v>
      </c>
      <c r="H53" s="24">
        <v>6.3306650000000006E-2</v>
      </c>
      <c r="I53" s="23">
        <v>2.6587309999999999E-2</v>
      </c>
      <c r="J53" s="24">
        <v>0.2154297</v>
      </c>
      <c r="K53" s="23">
        <v>4.5366860000000002E-2</v>
      </c>
      <c r="L53" s="24">
        <v>0.79961778500000003</v>
      </c>
    </row>
    <row r="54" spans="1:12">
      <c r="A54" s="38" t="s">
        <v>71</v>
      </c>
      <c r="B54" s="15" t="s">
        <v>78</v>
      </c>
      <c r="C54" s="15" t="s">
        <v>79</v>
      </c>
      <c r="D54" s="15" t="s">
        <v>62</v>
      </c>
      <c r="E54" s="15" t="s">
        <v>80</v>
      </c>
      <c r="F54" s="37">
        <v>4.57393649629491E-2</v>
      </c>
      <c r="G54" s="23">
        <v>3.2194200000000002E-3</v>
      </c>
      <c r="H54" s="23">
        <v>6.5270329999999998E-3</v>
      </c>
      <c r="I54" s="23">
        <v>1.488858E-2</v>
      </c>
      <c r="J54" s="24">
        <v>0.61786929999999995</v>
      </c>
      <c r="K54" s="24">
        <v>0.50811209999999996</v>
      </c>
      <c r="L54" s="24">
        <v>0.31516010500000002</v>
      </c>
    </row>
    <row r="55" spans="1:12">
      <c r="A55" s="38" t="s">
        <v>71</v>
      </c>
      <c r="B55" s="15" t="s">
        <v>16</v>
      </c>
      <c r="C55" s="15" t="s">
        <v>81</v>
      </c>
      <c r="D55" s="15" t="s">
        <v>49</v>
      </c>
      <c r="E55" s="15" t="s">
        <v>50</v>
      </c>
      <c r="F55" s="37">
        <v>8.6154026775022707E-3</v>
      </c>
      <c r="G55" s="24">
        <v>0.60870029999999997</v>
      </c>
      <c r="H55" s="23">
        <v>8.6081309999999998E-3</v>
      </c>
      <c r="I55" s="23">
        <v>1.399349E-3</v>
      </c>
      <c r="J55" s="23">
        <v>3.5595929999999998E-3</v>
      </c>
      <c r="K55" s="22">
        <v>4.3180969999999998E-4</v>
      </c>
      <c r="L55" s="24">
        <v>0.76231177500000002</v>
      </c>
    </row>
    <row r="56" spans="1:12">
      <c r="A56" s="38" t="s">
        <v>71</v>
      </c>
      <c r="B56" s="15" t="s">
        <v>28</v>
      </c>
      <c r="C56" s="15" t="s">
        <v>59</v>
      </c>
      <c r="D56" s="15" t="s">
        <v>64</v>
      </c>
      <c r="E56" s="15" t="s">
        <v>61</v>
      </c>
      <c r="F56" s="37">
        <v>8.1102412247021395E-3</v>
      </c>
      <c r="G56" s="23">
        <v>3.8195770000000002E-3</v>
      </c>
      <c r="H56" s="22">
        <v>7.8116470000000001E-5</v>
      </c>
      <c r="I56" s="23">
        <v>1.5356840000000001E-3</v>
      </c>
      <c r="J56" s="24">
        <v>5.7546449999999999E-2</v>
      </c>
      <c r="K56" s="24">
        <v>0.86354059999999999</v>
      </c>
      <c r="L56" s="24">
        <v>6.9176565999999995E-2</v>
      </c>
    </row>
    <row r="57" spans="1:12">
      <c r="A57" s="38" t="s">
        <v>71</v>
      </c>
      <c r="B57" s="15" t="s">
        <v>16</v>
      </c>
      <c r="C57" s="15" t="s">
        <v>27</v>
      </c>
      <c r="D57" s="15" t="s">
        <v>82</v>
      </c>
      <c r="E57" s="15" t="s">
        <v>78</v>
      </c>
      <c r="F57" s="37">
        <v>3.2893592547229701E-3</v>
      </c>
      <c r="G57" s="22">
        <v>1.6333000000000001E-5</v>
      </c>
      <c r="H57" s="23">
        <v>5.3749359999999999E-4</v>
      </c>
      <c r="I57" s="23">
        <v>2.764037E-3</v>
      </c>
      <c r="J57" s="24">
        <v>0.89430829999999994</v>
      </c>
      <c r="K57" s="24">
        <v>9.5172690000000004E-2</v>
      </c>
      <c r="L57" s="24">
        <v>0.16369398800000001</v>
      </c>
    </row>
    <row r="58" spans="1:12">
      <c r="A58" s="38" t="s">
        <v>71</v>
      </c>
      <c r="B58" s="15" t="s">
        <v>17</v>
      </c>
      <c r="C58" s="15" t="s">
        <v>59</v>
      </c>
      <c r="D58" s="15" t="s">
        <v>26</v>
      </c>
      <c r="E58" s="15" t="s">
        <v>26</v>
      </c>
      <c r="F58" s="37">
        <v>9.0355746383121195E-3</v>
      </c>
      <c r="G58" s="23">
        <v>8.6943519999999996E-4</v>
      </c>
      <c r="H58" s="22">
        <v>3.1229149999999998E-4</v>
      </c>
      <c r="I58" s="23">
        <v>1.413291E-2</v>
      </c>
      <c r="J58" s="24">
        <v>0.24781139999999999</v>
      </c>
      <c r="K58" s="24">
        <v>0.28347030000000001</v>
      </c>
      <c r="L58" s="23">
        <v>4.9326518999999999E-2</v>
      </c>
    </row>
    <row r="59" spans="1:12">
      <c r="A59" s="38" t="s">
        <v>71</v>
      </c>
      <c r="B59" s="15" t="s">
        <v>11</v>
      </c>
      <c r="C59" s="15" t="s">
        <v>13</v>
      </c>
      <c r="D59" s="15" t="s">
        <v>52</v>
      </c>
      <c r="E59" s="15" t="s">
        <v>28</v>
      </c>
      <c r="F59" s="37">
        <v>1.8767049036940799E-2</v>
      </c>
      <c r="G59" s="23">
        <v>8.7546770000000002E-4</v>
      </c>
      <c r="H59" s="23">
        <v>3.6899659999999998E-3</v>
      </c>
      <c r="I59" s="23">
        <v>4.325204E-3</v>
      </c>
      <c r="J59" s="24">
        <v>0.70396860000000006</v>
      </c>
      <c r="K59" s="24">
        <v>0.51189220000000002</v>
      </c>
      <c r="L59" s="24">
        <v>0.37911853400000001</v>
      </c>
    </row>
    <row r="60" spans="1:12">
      <c r="A60" s="38" t="s">
        <v>71</v>
      </c>
      <c r="B60" s="15" t="s">
        <v>83</v>
      </c>
      <c r="C60" s="15" t="s">
        <v>84</v>
      </c>
      <c r="D60" s="15" t="s">
        <v>85</v>
      </c>
      <c r="E60" s="15" t="s">
        <v>86</v>
      </c>
      <c r="F60" s="37">
        <v>9.0355746383121195E-3</v>
      </c>
      <c r="G60" s="22">
        <v>1.4684480000000001E-4</v>
      </c>
      <c r="H60" s="23">
        <v>2.729375E-3</v>
      </c>
      <c r="I60" s="23">
        <v>5.3496739999999996E-3</v>
      </c>
      <c r="J60" s="24">
        <v>0.93761799999999995</v>
      </c>
      <c r="K60" s="24">
        <v>0.2040671</v>
      </c>
      <c r="L60" s="24">
        <v>0.30025681300000001</v>
      </c>
    </row>
    <row r="61" spans="1:12">
      <c r="A61" s="38" t="s">
        <v>71</v>
      </c>
      <c r="B61" s="15" t="s">
        <v>87</v>
      </c>
      <c r="C61" s="15" t="s">
        <v>88</v>
      </c>
      <c r="D61" s="15" t="s">
        <v>89</v>
      </c>
      <c r="E61" s="15" t="s">
        <v>90</v>
      </c>
      <c r="F61" s="37">
        <v>4.8577253603841998E-2</v>
      </c>
      <c r="G61" s="23">
        <v>1.1060850000000001E-2</v>
      </c>
      <c r="H61" s="23">
        <v>8.1571720000000007E-3</v>
      </c>
      <c r="I61" s="23">
        <v>4.1634690000000004E-3</v>
      </c>
      <c r="J61" s="24">
        <v>0.45625650000000001</v>
      </c>
      <c r="K61" s="24">
        <v>0.81571229999999995</v>
      </c>
      <c r="L61" s="24">
        <v>0.55674002</v>
      </c>
    </row>
    <row r="62" spans="1:12">
      <c r="A62" s="38" t="s">
        <v>71</v>
      </c>
      <c r="B62" s="15" t="s">
        <v>26</v>
      </c>
      <c r="C62" s="15" t="s">
        <v>64</v>
      </c>
      <c r="D62" s="15" t="s">
        <v>53</v>
      </c>
      <c r="E62" s="15" t="s">
        <v>12</v>
      </c>
      <c r="F62" s="37">
        <v>1.6331371630957599E-2</v>
      </c>
      <c r="G62" s="23">
        <v>4.0700090000000001E-2</v>
      </c>
      <c r="H62" s="23">
        <v>1.195762E-3</v>
      </c>
      <c r="I62" s="23">
        <v>7.1645949999999997E-4</v>
      </c>
      <c r="J62" s="24">
        <v>7.8451149999999997E-2</v>
      </c>
      <c r="K62" s="24">
        <v>0.18929119999999999</v>
      </c>
      <c r="L62" s="24">
        <v>0.40791256799999998</v>
      </c>
    </row>
    <row r="63" spans="1:12">
      <c r="A63" s="38" t="s">
        <v>71</v>
      </c>
      <c r="B63" s="15" t="s">
        <v>51</v>
      </c>
      <c r="C63" s="15" t="s">
        <v>72</v>
      </c>
      <c r="D63" s="15" t="s">
        <v>13</v>
      </c>
      <c r="E63" s="15" t="s">
        <v>52</v>
      </c>
      <c r="F63" s="37">
        <v>4.57393649629491E-2</v>
      </c>
      <c r="G63" s="23">
        <v>4.0780039999999997E-3</v>
      </c>
      <c r="H63" s="23">
        <v>1.4146000000000001E-2</v>
      </c>
      <c r="I63" s="23">
        <v>3.9395000000000003E-3</v>
      </c>
      <c r="J63" s="24">
        <v>0.7824004</v>
      </c>
      <c r="K63" s="24">
        <v>0.91119439999999996</v>
      </c>
      <c r="L63" s="24">
        <v>0.71428369300000005</v>
      </c>
    </row>
    <row r="64" spans="1:12">
      <c r="A64" s="38" t="s">
        <v>91</v>
      </c>
      <c r="B64" s="15" t="s">
        <v>92</v>
      </c>
      <c r="C64" s="15" t="s">
        <v>52</v>
      </c>
      <c r="D64" s="15" t="s">
        <v>64</v>
      </c>
      <c r="E64" s="15" t="s">
        <v>16</v>
      </c>
      <c r="F64" s="37">
        <v>4.8073586371049602E-2</v>
      </c>
      <c r="G64" s="23">
        <v>1.121607E-2</v>
      </c>
      <c r="H64" s="24">
        <v>6.5283800000000003E-2</v>
      </c>
      <c r="I64" s="23">
        <v>1.1290250000000001E-3</v>
      </c>
      <c r="J64" s="24">
        <v>0.93175459999999999</v>
      </c>
      <c r="K64" s="24">
        <v>0.51022210000000001</v>
      </c>
      <c r="L64" s="24">
        <v>0.56036821800000003</v>
      </c>
    </row>
    <row r="65" spans="1:12">
      <c r="A65" s="38" t="s">
        <v>93</v>
      </c>
      <c r="B65" s="15" t="s">
        <v>72</v>
      </c>
      <c r="C65" s="15" t="s">
        <v>17</v>
      </c>
      <c r="D65" s="15" t="s">
        <v>37</v>
      </c>
      <c r="E65" s="15" t="s">
        <v>11</v>
      </c>
      <c r="F65" s="37">
        <v>4.57393649629491E-2</v>
      </c>
      <c r="G65" s="26">
        <v>7.0430699999999999E-2</v>
      </c>
      <c r="H65" s="23">
        <v>2.628983E-2</v>
      </c>
      <c r="I65" s="24">
        <v>0.38792359999999998</v>
      </c>
      <c r="J65" s="23">
        <v>6.8639410000000004E-4</v>
      </c>
      <c r="K65" s="24">
        <v>0.31740249999999998</v>
      </c>
      <c r="L65" s="23">
        <v>5.1431080000000004E-3</v>
      </c>
    </row>
    <row r="66" spans="1:12">
      <c r="A66" s="38" t="s">
        <v>93</v>
      </c>
      <c r="B66" s="15" t="s">
        <v>61</v>
      </c>
      <c r="C66" s="15" t="s">
        <v>94</v>
      </c>
      <c r="D66" s="15" t="s">
        <v>51</v>
      </c>
      <c r="E66" s="15" t="s">
        <v>27</v>
      </c>
      <c r="F66" s="37">
        <v>2.4069470373273401E-2</v>
      </c>
      <c r="G66" s="22">
        <v>2.8245450000000002E-4</v>
      </c>
      <c r="H66" s="23">
        <v>3.0406579999999999E-2</v>
      </c>
      <c r="I66" s="23">
        <v>1.13133E-2</v>
      </c>
      <c r="J66" s="24">
        <v>0.50844699999999998</v>
      </c>
      <c r="K66" s="24">
        <v>0.18144060000000001</v>
      </c>
      <c r="L66" s="24">
        <v>0.73854605500000003</v>
      </c>
    </row>
    <row r="67" spans="1:12">
      <c r="A67" s="38" t="s">
        <v>95</v>
      </c>
      <c r="B67" s="15" t="s">
        <v>44</v>
      </c>
      <c r="C67" s="15" t="s">
        <v>45</v>
      </c>
      <c r="D67" s="15" t="s">
        <v>87</v>
      </c>
      <c r="E67" s="15" t="s">
        <v>96</v>
      </c>
      <c r="F67" s="37">
        <v>4.8073586371049602E-2</v>
      </c>
      <c r="G67" s="23">
        <v>9.1141720000000002E-3</v>
      </c>
      <c r="H67" s="24">
        <v>5.9772779999999998E-2</v>
      </c>
      <c r="I67" s="23">
        <v>1.1904719999999999E-3</v>
      </c>
      <c r="J67" s="24">
        <v>0.91797680000000004</v>
      </c>
      <c r="K67" s="24">
        <v>0.57249740000000005</v>
      </c>
      <c r="L67" s="24">
        <v>0.59665988000000003</v>
      </c>
    </row>
    <row r="68" spans="1:12">
      <c r="A68" s="38" t="s">
        <v>97</v>
      </c>
      <c r="B68" s="15" t="s">
        <v>16</v>
      </c>
      <c r="C68" s="15" t="s">
        <v>64</v>
      </c>
      <c r="D68" s="15" t="s">
        <v>28</v>
      </c>
      <c r="E68" s="15" t="s">
        <v>98</v>
      </c>
      <c r="F68" s="37">
        <v>4.8073586371049602E-2</v>
      </c>
      <c r="G68" s="24">
        <v>0.83533630000000003</v>
      </c>
      <c r="H68" s="24">
        <v>0.77651879999999995</v>
      </c>
      <c r="I68" s="23">
        <v>1.9829029999999998E-3</v>
      </c>
      <c r="J68" s="24">
        <v>0.90056349999999996</v>
      </c>
      <c r="K68" s="23">
        <v>5.3263670000000003E-3</v>
      </c>
      <c r="L68" s="23">
        <v>4.5346761999999999E-2</v>
      </c>
    </row>
    <row r="69" spans="1:12">
      <c r="A69" s="38" t="s">
        <v>99</v>
      </c>
      <c r="B69" s="15" t="s">
        <v>17</v>
      </c>
      <c r="C69" s="15" t="s">
        <v>11</v>
      </c>
      <c r="D69" s="15" t="s">
        <v>28</v>
      </c>
      <c r="E69" s="15" t="s">
        <v>26</v>
      </c>
      <c r="F69" s="37">
        <v>2.4069470373273401E-2</v>
      </c>
      <c r="G69" s="24">
        <v>0.35176469999999999</v>
      </c>
      <c r="H69" s="23">
        <v>6.3419160000000004E-3</v>
      </c>
      <c r="I69" s="23">
        <v>1.079502E-3</v>
      </c>
      <c r="J69" s="23">
        <v>4.2094680000000002E-2</v>
      </c>
      <c r="K69" s="23">
        <v>2.182655E-2</v>
      </c>
      <c r="L69" s="24">
        <v>0.72373465199999998</v>
      </c>
    </row>
    <row r="70" spans="1:12">
      <c r="A70" s="39" t="s">
        <v>42</v>
      </c>
      <c r="B70" s="40"/>
      <c r="C70" s="40"/>
      <c r="D70" s="40"/>
      <c r="E70" s="40"/>
      <c r="F70" s="41"/>
      <c r="G70" s="30">
        <f>30/50</f>
        <v>0.6</v>
      </c>
      <c r="H70" s="30">
        <f>28/50</f>
        <v>0.56000000000000005</v>
      </c>
      <c r="I70" s="30">
        <f>47/50</f>
        <v>0.94</v>
      </c>
      <c r="J70" s="30">
        <f>9/50</f>
        <v>0.18</v>
      </c>
      <c r="K70" s="30">
        <f>22/50</f>
        <v>0.44</v>
      </c>
      <c r="L70" s="30">
        <f>12/50</f>
        <v>0.24</v>
      </c>
    </row>
    <row r="71" spans="1:12">
      <c r="A71" s="32"/>
      <c r="B71" s="33"/>
      <c r="C71" s="33"/>
      <c r="D71" s="33"/>
      <c r="E71" s="33"/>
      <c r="F71" s="34"/>
      <c r="G71" s="34"/>
      <c r="H71" s="34"/>
      <c r="I71" s="34"/>
      <c r="J71" s="34"/>
      <c r="K71" s="34"/>
      <c r="L71" s="34"/>
    </row>
    <row r="72" spans="1:12" ht="86" customHeight="1">
      <c r="A72" s="42" t="s">
        <v>100</v>
      </c>
      <c r="B72" s="43"/>
      <c r="C72" s="43"/>
      <c r="D72" s="43"/>
      <c r="E72" s="43"/>
      <c r="F72" s="43"/>
      <c r="G72" s="43"/>
      <c r="H72" s="43"/>
      <c r="I72" s="43"/>
      <c r="J72" s="43"/>
      <c r="K72" s="43"/>
      <c r="L72" s="43"/>
    </row>
  </sheetData>
  <mergeCells count="16">
    <mergeCell ref="A72:L72"/>
    <mergeCell ref="A14:F14"/>
    <mergeCell ref="A16:A19"/>
    <mergeCell ref="B16:E18"/>
    <mergeCell ref="F16:L16"/>
    <mergeCell ref="F17:F19"/>
    <mergeCell ref="G17:L17"/>
    <mergeCell ref="G18:I18"/>
    <mergeCell ref="J18:K18"/>
    <mergeCell ref="A2:A5"/>
    <mergeCell ref="B2:E4"/>
    <mergeCell ref="F2:L2"/>
    <mergeCell ref="F3:F5"/>
    <mergeCell ref="G3:L3"/>
    <mergeCell ref="G4:I4"/>
    <mergeCell ref="J4:K4"/>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Minnesota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UMN User</dc:creator>
  <cp:lastModifiedBy>UMN User</cp:lastModifiedBy>
  <dcterms:created xsi:type="dcterms:W3CDTF">2015-10-22T18:50:17Z</dcterms:created>
  <dcterms:modified xsi:type="dcterms:W3CDTF">2015-10-22T18:51:30Z</dcterms:modified>
</cp:coreProperties>
</file>