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gefitinib" sheetId="2" r:id="rId1"/>
  </sheets>
  <calcPr calcId="152511"/>
</workbook>
</file>

<file path=xl/calcChain.xml><?xml version="1.0" encoding="utf-8"?>
<calcChain xmlns="http://schemas.openxmlformats.org/spreadsheetml/2006/main">
  <c r="O35" i="2" l="1"/>
  <c r="I35" i="2"/>
  <c r="AS34" i="2"/>
  <c r="O34" i="2"/>
  <c r="I34" i="2"/>
  <c r="AY33" i="2"/>
  <c r="AS33" i="2"/>
  <c r="AM33" i="2"/>
  <c r="U33" i="2"/>
  <c r="O33" i="2"/>
  <c r="I33" i="2"/>
  <c r="AY32" i="2"/>
  <c r="AS32" i="2"/>
  <c r="AM32" i="2"/>
  <c r="U32" i="2"/>
  <c r="O32" i="2"/>
  <c r="I32" i="2"/>
  <c r="AY31" i="2"/>
  <c r="AS31" i="2"/>
  <c r="AM31" i="2"/>
  <c r="AA31" i="2"/>
  <c r="U31" i="2"/>
  <c r="O31" i="2"/>
  <c r="C31" i="2"/>
  <c r="AY30" i="2"/>
  <c r="AS30" i="2"/>
  <c r="AG30" i="2"/>
  <c r="AA30" i="2"/>
  <c r="U30" i="2"/>
  <c r="I30" i="2"/>
  <c r="C30" i="2"/>
  <c r="AY29" i="2"/>
  <c r="AM29" i="2"/>
  <c r="AG29" i="2"/>
  <c r="AA29" i="2"/>
  <c r="O29" i="2"/>
  <c r="I29" i="2"/>
  <c r="C29" i="2"/>
  <c r="AS28" i="2"/>
  <c r="AM28" i="2"/>
  <c r="AG28" i="2"/>
  <c r="AG39" i="2" s="1"/>
  <c r="AG41" i="2" s="1"/>
  <c r="U28" i="2"/>
  <c r="O28" i="2"/>
  <c r="I28" i="2"/>
  <c r="I39" i="2" s="1"/>
  <c r="I41" i="2" s="1"/>
  <c r="O23" i="2"/>
  <c r="I23" i="2"/>
  <c r="C23" i="2"/>
  <c r="C35" i="2" s="1"/>
  <c r="AS22" i="2"/>
  <c r="O22" i="2"/>
  <c r="I22" i="2"/>
  <c r="C22" i="2"/>
  <c r="C34" i="2" s="1"/>
  <c r="AY21" i="2"/>
  <c r="AS21" i="2"/>
  <c r="AM21" i="2"/>
  <c r="AA21" i="2"/>
  <c r="AA33" i="2" s="1"/>
  <c r="U21" i="2"/>
  <c r="O21" i="2"/>
  <c r="I21" i="2"/>
  <c r="C21" i="2"/>
  <c r="C33" i="2" s="1"/>
  <c r="AY20" i="2"/>
  <c r="AS20" i="2"/>
  <c r="AM20" i="2"/>
  <c r="AA20" i="2"/>
  <c r="AA32" i="2" s="1"/>
  <c r="U20" i="2"/>
  <c r="O20" i="2"/>
  <c r="I20" i="2"/>
  <c r="C20" i="2"/>
  <c r="C32" i="2" s="1"/>
  <c r="AY19" i="2"/>
  <c r="AS19" i="2"/>
  <c r="AM19" i="2"/>
  <c r="AG19" i="2"/>
  <c r="AG31" i="2" s="1"/>
  <c r="AA19" i="2"/>
  <c r="U19" i="2"/>
  <c r="O19" i="2"/>
  <c r="I19" i="2"/>
  <c r="I31" i="2" s="1"/>
  <c r="C19" i="2"/>
  <c r="AY18" i="2"/>
  <c r="AS18" i="2"/>
  <c r="AM18" i="2"/>
  <c r="AM30" i="2" s="1"/>
  <c r="AM39" i="2" s="1"/>
  <c r="AM41" i="2" s="1"/>
  <c r="AG18" i="2"/>
  <c r="AA18" i="2"/>
  <c r="U18" i="2"/>
  <c r="O18" i="2"/>
  <c r="O30" i="2" s="1"/>
  <c r="O39" i="2" s="1"/>
  <c r="O41" i="2" s="1"/>
  <c r="I18" i="2"/>
  <c r="C18" i="2"/>
  <c r="AY17" i="2"/>
  <c r="AS17" i="2"/>
  <c r="AS29" i="2" s="1"/>
  <c r="AS39" i="2" s="1"/>
  <c r="AS41" i="2" s="1"/>
  <c r="AM17" i="2"/>
  <c r="AG17" i="2"/>
  <c r="AA17" i="2"/>
  <c r="U17" i="2"/>
  <c r="U29" i="2" s="1"/>
  <c r="U39" i="2" s="1"/>
  <c r="U41" i="2" s="1"/>
  <c r="O17" i="2"/>
  <c r="I17" i="2"/>
  <c r="C17" i="2"/>
  <c r="AY16" i="2"/>
  <c r="AY28" i="2" s="1"/>
  <c r="AY39" i="2" s="1"/>
  <c r="AY41" i="2" s="1"/>
  <c r="AS16" i="2"/>
  <c r="AM16" i="2"/>
  <c r="AG16" i="2"/>
  <c r="AA16" i="2"/>
  <c r="AA28" i="2" s="1"/>
  <c r="AA39" i="2" s="1"/>
  <c r="AA41" i="2" s="1"/>
  <c r="U16" i="2"/>
  <c r="O16" i="2"/>
  <c r="I16" i="2"/>
  <c r="C16" i="2"/>
  <c r="C28" i="2" s="1"/>
  <c r="C39" i="2" s="1"/>
  <c r="C41" i="2" s="1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<sst xmlns="http://schemas.openxmlformats.org/spreadsheetml/2006/main" count="36" uniqueCount="13">
  <si>
    <t>time</t>
  </si>
  <si>
    <t>experimental</t>
  </si>
  <si>
    <t>model</t>
  </si>
  <si>
    <t>gefitinib</t>
  </si>
  <si>
    <t>itraconazole</t>
  </si>
  <si>
    <t>cocaine</t>
  </si>
  <si>
    <t>diclofenac</t>
  </si>
  <si>
    <t>diindolylmethane</t>
  </si>
  <si>
    <t>perchloride</t>
  </si>
  <si>
    <t>Phosphorothioate_Oligonucleotide</t>
  </si>
  <si>
    <t>carbamate</t>
  </si>
  <si>
    <t>melamine</t>
  </si>
  <si>
    <t xml:space="preserve">experimental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</si>
</sst>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tabSelected="1" workbookViewId="0">
      <selection activeCell="D1" sqref="D1"/>
    </sheetView>
  </sheetViews>
  <sheetFormatPr defaultRowHeight="14.4" x14ac:dyDescent="0.3"/>
  <cols>
    <col min="2" max="2" width="14.21875" customWidth="1"/>
    <col min="34" max="34" width="10.33203125" customWidth="1"/>
  </cols>
  <sheetData>
    <row r="1" spans="1:52" x14ac:dyDescent="0.3">
      <c r="A1" t="s">
        <v>3</v>
      </c>
      <c r="B1" t="s">
        <v>0</v>
      </c>
      <c r="C1" t="s">
        <v>2</v>
      </c>
      <c r="D1" t="s">
        <v>12</v>
      </c>
      <c r="G1" t="s">
        <v>4</v>
      </c>
      <c r="H1" t="s">
        <v>0</v>
      </c>
      <c r="I1" t="s">
        <v>2</v>
      </c>
      <c r="J1" t="s">
        <v>1</v>
      </c>
      <c r="M1" t="s">
        <v>5</v>
      </c>
      <c r="N1" t="s">
        <v>0</v>
      </c>
      <c r="O1" t="s">
        <v>2</v>
      </c>
      <c r="P1" t="s">
        <v>1</v>
      </c>
      <c r="S1" t="s">
        <v>6</v>
      </c>
      <c r="T1" t="s">
        <v>0</v>
      </c>
      <c r="U1" t="s">
        <v>2</v>
      </c>
      <c r="V1" t="s">
        <v>1</v>
      </c>
      <c r="Y1" t="s">
        <v>7</v>
      </c>
      <c r="Z1" t="s">
        <v>0</v>
      </c>
      <c r="AA1" t="s">
        <v>2</v>
      </c>
      <c r="AB1" t="s">
        <v>1</v>
      </c>
      <c r="AE1" t="s">
        <v>8</v>
      </c>
      <c r="AF1" t="s">
        <v>0</v>
      </c>
      <c r="AG1" t="s">
        <v>2</v>
      </c>
      <c r="AH1" t="s">
        <v>1</v>
      </c>
      <c r="AK1" t="s">
        <v>9</v>
      </c>
      <c r="AL1" t="s">
        <v>0</v>
      </c>
      <c r="AM1" t="s">
        <v>2</v>
      </c>
      <c r="AN1" t="s">
        <v>1</v>
      </c>
      <c r="AQ1" t="s">
        <v>10</v>
      </c>
      <c r="AR1" t="s">
        <v>0</v>
      </c>
      <c r="AS1" t="s">
        <v>2</v>
      </c>
      <c r="AT1" t="s">
        <v>1</v>
      </c>
      <c r="AW1" t="s">
        <v>11</v>
      </c>
      <c r="AX1" t="s">
        <v>0</v>
      </c>
      <c r="AY1" t="s">
        <v>2</v>
      </c>
      <c r="AZ1" t="s">
        <v>1</v>
      </c>
    </row>
    <row r="2" spans="1:52" x14ac:dyDescent="0.3">
      <c r="B2">
        <v>1</v>
      </c>
      <c r="C2">
        <v>2.3092000000000001</v>
      </c>
      <c r="D2">
        <v>2.6082999999999998</v>
      </c>
      <c r="H2">
        <f t="shared" ref="H2:H9" si="0">ROUND(B2,0)</f>
        <v>1</v>
      </c>
      <c r="I2">
        <v>0.42380000000000001</v>
      </c>
      <c r="J2" s="1">
        <v>2.1671E-4</v>
      </c>
      <c r="N2">
        <v>0.3</v>
      </c>
      <c r="O2">
        <v>0.1105</v>
      </c>
      <c r="P2">
        <v>0.12</v>
      </c>
      <c r="T2">
        <v>1</v>
      </c>
      <c r="U2">
        <v>0.10589999999999999</v>
      </c>
      <c r="V2">
        <v>0.1</v>
      </c>
      <c r="Z2">
        <v>0.5</v>
      </c>
      <c r="AA2">
        <v>10.433999999999999</v>
      </c>
      <c r="AB2">
        <v>2</v>
      </c>
      <c r="AF2">
        <v>1</v>
      </c>
      <c r="AG2">
        <v>0.51290000000000002</v>
      </c>
      <c r="AH2" s="1">
        <v>9</v>
      </c>
      <c r="AL2">
        <v>0.2</v>
      </c>
      <c r="AM2">
        <v>1.3620000000000001</v>
      </c>
      <c r="AN2">
        <v>100</v>
      </c>
      <c r="AR2">
        <v>1</v>
      </c>
      <c r="AS2">
        <v>0.90869999999999995</v>
      </c>
      <c r="AT2">
        <v>10</v>
      </c>
      <c r="AX2">
        <v>0.5</v>
      </c>
      <c r="AY2">
        <v>9.5999999999999992E-3</v>
      </c>
      <c r="AZ2">
        <v>0.4</v>
      </c>
    </row>
    <row r="3" spans="1:52" x14ac:dyDescent="0.3">
      <c r="B3">
        <v>2</v>
      </c>
      <c r="C3">
        <v>1.8413999999999999</v>
      </c>
      <c r="D3">
        <v>1.9197</v>
      </c>
      <c r="H3">
        <f t="shared" si="0"/>
        <v>2</v>
      </c>
      <c r="I3">
        <v>0.42380000000000001</v>
      </c>
      <c r="J3" s="1">
        <v>7.2588000000000001E-3</v>
      </c>
      <c r="N3">
        <v>0.7</v>
      </c>
      <c r="O3">
        <v>7.7700000000000005E-2</v>
      </c>
      <c r="P3">
        <v>0.105</v>
      </c>
      <c r="T3">
        <v>2</v>
      </c>
      <c r="U3">
        <v>7.1199999999999999E-2</v>
      </c>
      <c r="V3">
        <v>0.55000000000000004</v>
      </c>
      <c r="Z3">
        <v>1</v>
      </c>
      <c r="AA3">
        <v>10.433999999999999</v>
      </c>
      <c r="AB3">
        <v>8</v>
      </c>
      <c r="AF3">
        <v>6</v>
      </c>
      <c r="AG3">
        <v>6.0299999999999999E-2</v>
      </c>
      <c r="AH3" s="1">
        <v>2</v>
      </c>
      <c r="AL3">
        <v>0.5</v>
      </c>
      <c r="AM3">
        <v>1.3620000000000001</v>
      </c>
      <c r="AN3">
        <v>50</v>
      </c>
      <c r="AR3">
        <v>2</v>
      </c>
      <c r="AS3">
        <v>0.61099999999999999</v>
      </c>
      <c r="AT3">
        <v>9</v>
      </c>
      <c r="AX3">
        <v>1</v>
      </c>
      <c r="AY3">
        <v>2.9600000000000001E-2</v>
      </c>
      <c r="AZ3">
        <v>0.2</v>
      </c>
    </row>
    <row r="4" spans="1:52" x14ac:dyDescent="0.3">
      <c r="B4">
        <v>3</v>
      </c>
      <c r="C4">
        <v>1.5147999999999999</v>
      </c>
      <c r="D4">
        <v>1.5226</v>
      </c>
      <c r="H4">
        <f t="shared" si="0"/>
        <v>3</v>
      </c>
      <c r="I4">
        <v>0.28499999999999998</v>
      </c>
      <c r="J4">
        <v>6.8500000000000005E-2</v>
      </c>
      <c r="N4">
        <v>1.1000000000000001</v>
      </c>
      <c r="O4">
        <v>5.4600000000000003E-2</v>
      </c>
      <c r="P4">
        <v>6.5699999999999995E-2</v>
      </c>
      <c r="T4">
        <v>3</v>
      </c>
      <c r="U4">
        <v>4.7899999999999998E-2</v>
      </c>
      <c r="V4">
        <v>0.3</v>
      </c>
      <c r="Z4">
        <v>3</v>
      </c>
      <c r="AA4">
        <v>7.0709999999999997</v>
      </c>
      <c r="AB4">
        <v>3</v>
      </c>
      <c r="AF4">
        <v>12</v>
      </c>
      <c r="AG4" s="1">
        <v>1.9254999999999999E-3</v>
      </c>
      <c r="AH4">
        <v>0.5</v>
      </c>
      <c r="AL4">
        <v>1</v>
      </c>
      <c r="AM4">
        <v>1.3620000000000001</v>
      </c>
      <c r="AN4">
        <v>20</v>
      </c>
      <c r="AR4">
        <v>3</v>
      </c>
      <c r="AS4">
        <v>0.41070000000000001</v>
      </c>
      <c r="AT4">
        <v>7</v>
      </c>
      <c r="AX4">
        <v>2</v>
      </c>
      <c r="AY4">
        <v>3.0800000000000001E-2</v>
      </c>
      <c r="AZ4">
        <v>0.15</v>
      </c>
    </row>
    <row r="5" spans="1:52" x14ac:dyDescent="0.3">
      <c r="B5">
        <v>4</v>
      </c>
      <c r="C5">
        <v>1.2844</v>
      </c>
      <c r="D5">
        <v>1.3012999999999999</v>
      </c>
      <c r="H5">
        <f t="shared" si="0"/>
        <v>4</v>
      </c>
      <c r="I5">
        <v>0.28499999999999998</v>
      </c>
      <c r="J5">
        <v>0.13669999999999999</v>
      </c>
      <c r="N5">
        <v>1.4</v>
      </c>
      <c r="O5">
        <v>4.19E-2</v>
      </c>
      <c r="P5">
        <v>4.0599999999999997E-2</v>
      </c>
      <c r="T5">
        <v>4</v>
      </c>
      <c r="U5">
        <v>3.2199999999999999E-2</v>
      </c>
      <c r="V5">
        <v>0.08</v>
      </c>
      <c r="Z5">
        <v>5</v>
      </c>
      <c r="AA5">
        <v>5.3483000000000001</v>
      </c>
      <c r="AB5">
        <v>1</v>
      </c>
      <c r="AF5">
        <v>24</v>
      </c>
      <c r="AG5" s="1">
        <v>1.5229000000000001E-6</v>
      </c>
      <c r="AH5">
        <v>0.1</v>
      </c>
      <c r="AL5">
        <v>2</v>
      </c>
      <c r="AM5">
        <v>1.1140000000000001</v>
      </c>
      <c r="AN5">
        <v>8</v>
      </c>
      <c r="AR5">
        <v>4</v>
      </c>
      <c r="AS5">
        <v>0.2762</v>
      </c>
      <c r="AT5">
        <v>5</v>
      </c>
      <c r="AX5">
        <v>3</v>
      </c>
      <c r="AY5">
        <v>2.86E-2</v>
      </c>
      <c r="AZ5">
        <v>0.08</v>
      </c>
    </row>
    <row r="6" spans="1:52" x14ac:dyDescent="0.3">
      <c r="B6">
        <v>6</v>
      </c>
      <c r="C6">
        <v>0.99729999999999996</v>
      </c>
      <c r="D6">
        <v>0.99729999999999996</v>
      </c>
      <c r="H6">
        <f t="shared" si="0"/>
        <v>6</v>
      </c>
      <c r="I6">
        <v>0.1288</v>
      </c>
      <c r="J6">
        <v>0.22570000000000001</v>
      </c>
      <c r="N6">
        <v>1.6</v>
      </c>
      <c r="O6">
        <v>3.5099999999999999E-2</v>
      </c>
      <c r="P6">
        <v>3.9399999999999998E-2</v>
      </c>
      <c r="T6">
        <v>5</v>
      </c>
      <c r="U6">
        <v>2.1700000000000001E-2</v>
      </c>
      <c r="V6">
        <v>0.05</v>
      </c>
      <c r="Z6">
        <v>8</v>
      </c>
      <c r="AA6">
        <v>4.0289000000000001</v>
      </c>
      <c r="AB6">
        <v>0.8</v>
      </c>
      <c r="AL6">
        <v>5</v>
      </c>
      <c r="AM6">
        <v>0.373</v>
      </c>
      <c r="AN6">
        <v>8</v>
      </c>
      <c r="AR6">
        <v>8</v>
      </c>
      <c r="AS6">
        <v>5.6399999999999999E-2</v>
      </c>
      <c r="AT6">
        <v>2</v>
      </c>
      <c r="AX6">
        <v>4</v>
      </c>
      <c r="AY6">
        <v>2.4899999999999999E-2</v>
      </c>
      <c r="AZ6">
        <v>0.05</v>
      </c>
    </row>
    <row r="7" spans="1:52" x14ac:dyDescent="0.3">
      <c r="B7">
        <v>8</v>
      </c>
      <c r="C7">
        <v>0.83499999999999996</v>
      </c>
      <c r="D7">
        <v>0.86829999999999996</v>
      </c>
      <c r="H7">
        <f t="shared" si="0"/>
        <v>8</v>
      </c>
      <c r="I7">
        <v>3.9199999999999999E-2</v>
      </c>
      <c r="J7">
        <v>0.1535</v>
      </c>
      <c r="N7">
        <v>2</v>
      </c>
      <c r="O7">
        <v>2.47E-2</v>
      </c>
      <c r="P7">
        <v>3.0800000000000001E-2</v>
      </c>
      <c r="T7">
        <v>6</v>
      </c>
      <c r="U7">
        <v>1.46E-2</v>
      </c>
      <c r="V7">
        <v>0.02</v>
      </c>
      <c r="Z7">
        <v>24</v>
      </c>
      <c r="AA7">
        <v>1.7672000000000001</v>
      </c>
      <c r="AB7">
        <v>0.5</v>
      </c>
      <c r="AL7">
        <v>24</v>
      </c>
      <c r="AM7">
        <v>7.5216000000000006E-5</v>
      </c>
      <c r="AN7">
        <v>6</v>
      </c>
      <c r="AR7">
        <v>12</v>
      </c>
      <c r="AS7">
        <v>1.15E-2</v>
      </c>
      <c r="AT7">
        <v>1</v>
      </c>
      <c r="AX7">
        <v>6</v>
      </c>
      <c r="AY7">
        <v>1.7000000000000001E-2</v>
      </c>
      <c r="AZ7">
        <v>0.04</v>
      </c>
    </row>
    <row r="8" spans="1:52" x14ac:dyDescent="0.3">
      <c r="B8">
        <v>12</v>
      </c>
      <c r="C8">
        <v>0.65720000000000001</v>
      </c>
      <c r="D8">
        <v>0.64600000000000002</v>
      </c>
      <c r="H8">
        <f t="shared" si="0"/>
        <v>12</v>
      </c>
      <c r="I8">
        <v>1.1900000000000001E-2</v>
      </c>
      <c r="J8">
        <v>0.1056</v>
      </c>
      <c r="N8">
        <v>2.6</v>
      </c>
      <c r="O8">
        <v>1.4500000000000001E-2</v>
      </c>
      <c r="P8">
        <v>1.9800000000000002E-2</v>
      </c>
      <c r="AR8">
        <v>24</v>
      </c>
      <c r="AS8">
        <v>9.8391E-5</v>
      </c>
      <c r="AT8">
        <v>0.5</v>
      </c>
    </row>
    <row r="9" spans="1:52" x14ac:dyDescent="0.3">
      <c r="B9">
        <v>24</v>
      </c>
      <c r="C9">
        <v>0.39350000000000002</v>
      </c>
      <c r="D9">
        <v>0.4718</v>
      </c>
      <c r="H9">
        <f t="shared" si="0"/>
        <v>24</v>
      </c>
      <c r="I9" s="1">
        <v>8.0015999999999993E-3</v>
      </c>
      <c r="J9">
        <v>5.7700000000000001E-2</v>
      </c>
      <c r="N9">
        <v>3.1</v>
      </c>
      <c r="O9">
        <v>9.3460000000000001E-3</v>
      </c>
      <c r="P9">
        <v>1.7000000000000001E-2</v>
      </c>
      <c r="AG9" s="1"/>
    </row>
    <row r="10" spans="1:52" x14ac:dyDescent="0.3">
      <c r="N10">
        <v>4</v>
      </c>
      <c r="O10">
        <v>4.2240999999999997E-3</v>
      </c>
      <c r="P10">
        <v>9.8662999999999997E-3</v>
      </c>
    </row>
    <row r="11" spans="1:52" x14ac:dyDescent="0.3">
      <c r="N11">
        <v>8</v>
      </c>
      <c r="O11">
        <v>1.2392999999999999E-4</v>
      </c>
      <c r="P11">
        <v>1.9134E-3</v>
      </c>
    </row>
    <row r="16" spans="1:52" x14ac:dyDescent="0.3">
      <c r="C16">
        <f>D2/C2</f>
        <v>1.129525376753854</v>
      </c>
      <c r="D16">
        <v>1</v>
      </c>
      <c r="I16">
        <f>J2/I2</f>
        <v>5.1134969325153379E-4</v>
      </c>
      <c r="J16">
        <v>1</v>
      </c>
      <c r="O16">
        <f>P2/O2</f>
        <v>1.0859728506787329</v>
      </c>
      <c r="P16">
        <v>1</v>
      </c>
      <c r="U16">
        <f>V2/U2</f>
        <v>0.94428706326723333</v>
      </c>
      <c r="V16">
        <v>1</v>
      </c>
      <c r="AA16">
        <f>AB2/AA2</f>
        <v>0.19168104274487255</v>
      </c>
      <c r="AB16">
        <v>1</v>
      </c>
      <c r="AG16">
        <f>AH2/AG2</f>
        <v>17.547280171573405</v>
      </c>
      <c r="AH16">
        <v>1</v>
      </c>
      <c r="AM16">
        <f>AN2/AM2</f>
        <v>73.421439060205572</v>
      </c>
      <c r="AN16">
        <v>1</v>
      </c>
      <c r="AS16">
        <f>AT2/AS2</f>
        <v>11.004732034774953</v>
      </c>
      <c r="AT16">
        <v>1</v>
      </c>
      <c r="AY16">
        <f>AZ2/AY2</f>
        <v>41.666666666666671</v>
      </c>
      <c r="AZ16">
        <v>1</v>
      </c>
    </row>
    <row r="17" spans="3:52" x14ac:dyDescent="0.3">
      <c r="C17">
        <f t="shared" ref="C17:C23" si="1">D3/C3</f>
        <v>1.0425219941348973</v>
      </c>
      <c r="D17">
        <v>1</v>
      </c>
      <c r="I17">
        <f t="shared" ref="I17:I23" si="2">J3/I3</f>
        <v>1.7127890514393583E-2</v>
      </c>
      <c r="J17">
        <v>1</v>
      </c>
      <c r="O17">
        <f t="shared" ref="O17:O23" si="3">P3/O3</f>
        <v>1.3513513513513513</v>
      </c>
      <c r="P17">
        <v>1</v>
      </c>
      <c r="U17">
        <f t="shared" ref="U17:U21" si="4">V3/U3</f>
        <v>7.7247191011235961</v>
      </c>
      <c r="V17">
        <v>1</v>
      </c>
      <c r="AA17">
        <f t="shared" ref="AA17:AA21" si="5">AB3/AA3</f>
        <v>0.76672417097949019</v>
      </c>
      <c r="AB17">
        <v>1</v>
      </c>
      <c r="AG17">
        <f t="shared" ref="AG17:AG19" si="6">AH3/AG3</f>
        <v>33.16749585406302</v>
      </c>
      <c r="AH17">
        <v>1</v>
      </c>
      <c r="AM17">
        <f t="shared" ref="AM17:AM21" si="7">AN3/AM3</f>
        <v>36.710719530102786</v>
      </c>
      <c r="AN17">
        <v>1</v>
      </c>
      <c r="AS17">
        <f t="shared" ref="AS17:AS22" si="8">AT3/AS3</f>
        <v>14.729950900163667</v>
      </c>
      <c r="AT17">
        <v>1</v>
      </c>
      <c r="AY17">
        <f t="shared" ref="AY17:AY21" si="9">AZ3/AY3</f>
        <v>6.756756756756757</v>
      </c>
      <c r="AZ17">
        <v>1</v>
      </c>
    </row>
    <row r="18" spans="3:52" x14ac:dyDescent="0.3">
      <c r="C18">
        <f t="shared" si="1"/>
        <v>1.0051491946131503</v>
      </c>
      <c r="D18">
        <v>1</v>
      </c>
      <c r="I18">
        <f t="shared" si="2"/>
        <v>0.24035087719298248</v>
      </c>
      <c r="J18">
        <v>1</v>
      </c>
      <c r="O18">
        <f t="shared" si="3"/>
        <v>1.2032967032967032</v>
      </c>
      <c r="P18">
        <v>1</v>
      </c>
      <c r="U18">
        <f t="shared" si="4"/>
        <v>6.2630480167014611</v>
      </c>
      <c r="V18">
        <v>1</v>
      </c>
      <c r="AA18">
        <f t="shared" si="5"/>
        <v>0.42426813746287656</v>
      </c>
      <c r="AB18">
        <v>1</v>
      </c>
      <c r="AG18">
        <f t="shared" si="6"/>
        <v>259.67281225655677</v>
      </c>
      <c r="AH18">
        <v>1</v>
      </c>
      <c r="AM18">
        <f t="shared" si="7"/>
        <v>14.684287812041115</v>
      </c>
      <c r="AN18">
        <v>1</v>
      </c>
      <c r="AS18">
        <f t="shared" si="8"/>
        <v>17.044071098125151</v>
      </c>
      <c r="AT18">
        <v>1</v>
      </c>
      <c r="AY18">
        <f t="shared" si="9"/>
        <v>4.8701298701298699</v>
      </c>
      <c r="AZ18">
        <v>1</v>
      </c>
    </row>
    <row r="19" spans="3:52" x14ac:dyDescent="0.3">
      <c r="C19">
        <f t="shared" si="1"/>
        <v>1.013157894736842</v>
      </c>
      <c r="D19">
        <v>1</v>
      </c>
      <c r="I19">
        <f t="shared" si="2"/>
        <v>0.47964912280701755</v>
      </c>
      <c r="J19">
        <v>1</v>
      </c>
      <c r="O19">
        <f t="shared" si="3"/>
        <v>0.96897374701670635</v>
      </c>
      <c r="P19">
        <v>1</v>
      </c>
      <c r="U19">
        <f t="shared" si="4"/>
        <v>2.4844720496894412</v>
      </c>
      <c r="V19">
        <v>1</v>
      </c>
      <c r="AA19">
        <f t="shared" si="5"/>
        <v>0.18697530056279565</v>
      </c>
      <c r="AB19">
        <v>1</v>
      </c>
      <c r="AG19">
        <f t="shared" si="6"/>
        <v>65664.193315385128</v>
      </c>
      <c r="AH19">
        <v>1</v>
      </c>
      <c r="AM19">
        <f t="shared" si="7"/>
        <v>7.1813285457809686</v>
      </c>
      <c r="AN19">
        <v>1</v>
      </c>
      <c r="AS19">
        <f t="shared" si="8"/>
        <v>18.102824040550324</v>
      </c>
      <c r="AT19">
        <v>1</v>
      </c>
      <c r="AY19">
        <f t="shared" si="9"/>
        <v>2.7972027972027971</v>
      </c>
      <c r="AZ19">
        <v>1</v>
      </c>
    </row>
    <row r="20" spans="3:52" x14ac:dyDescent="0.3">
      <c r="C20">
        <f t="shared" si="1"/>
        <v>1</v>
      </c>
      <c r="D20">
        <v>1</v>
      </c>
      <c r="I20">
        <f t="shared" si="2"/>
        <v>1.752329192546584</v>
      </c>
      <c r="J20">
        <v>1</v>
      </c>
      <c r="O20">
        <f t="shared" si="3"/>
        <v>1.1225071225071224</v>
      </c>
      <c r="P20">
        <v>1</v>
      </c>
      <c r="U20">
        <f t="shared" si="4"/>
        <v>2.3041474654377883</v>
      </c>
      <c r="V20">
        <v>1</v>
      </c>
      <c r="AA20">
        <f t="shared" si="5"/>
        <v>0.19856536523616869</v>
      </c>
      <c r="AB20">
        <v>1</v>
      </c>
      <c r="AM20">
        <f t="shared" si="7"/>
        <v>21.447721179624665</v>
      </c>
      <c r="AN20">
        <v>1</v>
      </c>
      <c r="AS20">
        <f t="shared" si="8"/>
        <v>35.460992907801419</v>
      </c>
      <c r="AT20">
        <v>1</v>
      </c>
      <c r="AY20">
        <f t="shared" si="9"/>
        <v>2.0080321285140563</v>
      </c>
      <c r="AZ20">
        <v>1</v>
      </c>
    </row>
    <row r="21" spans="3:52" x14ac:dyDescent="0.3">
      <c r="C21">
        <f t="shared" si="1"/>
        <v>1.0398802395209581</v>
      </c>
      <c r="D21">
        <v>1</v>
      </c>
      <c r="I21">
        <f t="shared" si="2"/>
        <v>3.9158163265306123</v>
      </c>
      <c r="J21">
        <v>1</v>
      </c>
      <c r="O21">
        <f t="shared" si="3"/>
        <v>1.2469635627530364</v>
      </c>
      <c r="P21">
        <v>1</v>
      </c>
      <c r="U21">
        <f t="shared" si="4"/>
        <v>1.3698630136986301</v>
      </c>
      <c r="V21">
        <v>1</v>
      </c>
      <c r="AA21">
        <f t="shared" si="5"/>
        <v>0.28293345405160703</v>
      </c>
      <c r="AB21">
        <v>1</v>
      </c>
      <c r="AM21">
        <f t="shared" si="7"/>
        <v>79770.261646458195</v>
      </c>
      <c r="AN21">
        <v>1</v>
      </c>
      <c r="AS21">
        <f t="shared" si="8"/>
        <v>86.956521739130437</v>
      </c>
      <c r="AT21">
        <v>1</v>
      </c>
      <c r="AY21">
        <f t="shared" si="9"/>
        <v>2.3529411764705883</v>
      </c>
      <c r="AZ21">
        <v>1</v>
      </c>
    </row>
    <row r="22" spans="3:52" x14ac:dyDescent="0.3">
      <c r="C22">
        <f t="shared" si="1"/>
        <v>0.98295800365185637</v>
      </c>
      <c r="D22">
        <v>1</v>
      </c>
      <c r="I22">
        <f t="shared" si="2"/>
        <v>8.8739495798319314</v>
      </c>
      <c r="J22">
        <v>1</v>
      </c>
      <c r="O22">
        <f t="shared" si="3"/>
        <v>1.3655172413793104</v>
      </c>
      <c r="P22">
        <v>1</v>
      </c>
      <c r="AS22">
        <f t="shared" si="8"/>
        <v>5081.765608643067</v>
      </c>
      <c r="AT22">
        <v>1</v>
      </c>
    </row>
    <row r="23" spans="3:52" x14ac:dyDescent="0.3">
      <c r="C23">
        <f t="shared" si="1"/>
        <v>1.1989834815756035</v>
      </c>
      <c r="D23">
        <v>1</v>
      </c>
      <c r="I23">
        <f t="shared" si="2"/>
        <v>7.2110577884423126</v>
      </c>
      <c r="J23">
        <v>1</v>
      </c>
      <c r="O23">
        <f t="shared" si="3"/>
        <v>1.8189599828803766</v>
      </c>
      <c r="P23">
        <v>1</v>
      </c>
    </row>
    <row r="28" spans="3:52" x14ac:dyDescent="0.3">
      <c r="C28">
        <f>(C16-D16)*(C16-D16)/D16</f>
        <v>1.6776823223227825E-2</v>
      </c>
      <c r="I28">
        <f>(I16-J16)*(I16-J16)/J16</f>
        <v>0.99897756209200572</v>
      </c>
      <c r="O28">
        <f>(O16-P16)*(O16-P16)/P16</f>
        <v>7.3913310538277124E-3</v>
      </c>
      <c r="U28">
        <f>(U16-V16)*(U16-V16)/V16</f>
        <v>3.1039313193892619E-3</v>
      </c>
      <c r="AA28">
        <f>(AA16-AB16)*(AA16-AB16)/AB16</f>
        <v>0.65337953665801662</v>
      </c>
      <c r="AG28">
        <f>(AG16-AH16)*(AG16-AH16)/AH16</f>
        <v>273.81248107654636</v>
      </c>
      <c r="AM28">
        <f>(AM16-AN16)*(AM16-AN16)/AN16</f>
        <v>5244.8648355510695</v>
      </c>
      <c r="AS28">
        <f>(AS16-AT16)*(AS16-AT16)/AT16</f>
        <v>100.09466308765218</v>
      </c>
      <c r="AY28">
        <f>(AY16-AZ16)*(AY16-AZ16)/AZ16</f>
        <v>1653.7777777777781</v>
      </c>
    </row>
    <row r="29" spans="3:52" x14ac:dyDescent="0.3">
      <c r="C29">
        <f t="shared" ref="C29:C35" si="10">(C17-D17)*(C17-D17)/D17</f>
        <v>1.8081199852082424E-3</v>
      </c>
      <c r="I29">
        <f t="shared" ref="I29:I35" si="11">(I17-J17)*(I17-J17)/J17</f>
        <v>0.96603758360468595</v>
      </c>
      <c r="O29">
        <f t="shared" ref="O29:O35" si="12">(O17-P17)*(O17-P17)/P17</f>
        <v>0.12344777209642072</v>
      </c>
      <c r="U29">
        <f t="shared" ref="U29:U33" si="13">(U17-V17)*(U17-V17)/V17</f>
        <v>45.221846989016548</v>
      </c>
      <c r="AA29">
        <f t="shared" ref="AA29:AA33" si="14">(AA17-AB17)*(AA17-AB17)/AB17</f>
        <v>5.4417612405206123E-2</v>
      </c>
      <c r="AG29">
        <f t="shared" ref="AG29:AG31" si="15">(AG17-AH17)*(AG17-AH17)/AH17</f>
        <v>1034.7477895211616</v>
      </c>
      <c r="AM29">
        <f t="shared" ref="AM29:AM33" si="16">(AM17-AN17)*(AM17-AN17)/AN17</f>
        <v>1275.2554893576646</v>
      </c>
      <c r="AS29">
        <f t="shared" ref="AS29:AS34" si="17">(AS17-AT17)*(AS17-AT17)/AT17</f>
        <v>188.51155172090509</v>
      </c>
      <c r="AY29">
        <f t="shared" ref="AY29:AY33" si="18">(AY17-AZ17)*(AY17-AZ17)/AZ17</f>
        <v>33.140248356464575</v>
      </c>
    </row>
    <row r="30" spans="3:52" x14ac:dyDescent="0.3">
      <c r="C30">
        <f t="shared" si="10"/>
        <v>2.6514205164096396E-5</v>
      </c>
      <c r="I30">
        <f t="shared" si="11"/>
        <v>0.57706678978147108</v>
      </c>
      <c r="O30">
        <f t="shared" si="12"/>
        <v>4.1329549571307793E-2</v>
      </c>
      <c r="U30">
        <f t="shared" si="13"/>
        <v>27.699674426105183</v>
      </c>
      <c r="AA30">
        <f t="shared" si="14"/>
        <v>0.33146717754046529</v>
      </c>
      <c r="AG30">
        <f t="shared" si="15"/>
        <v>66911.623800715868</v>
      </c>
      <c r="AM30">
        <f t="shared" si="16"/>
        <v>187.259732922777</v>
      </c>
      <c r="AS30">
        <f t="shared" si="17"/>
        <v>257.41221740169482</v>
      </c>
      <c r="AY30">
        <f t="shared" si="18"/>
        <v>14.977905211671443</v>
      </c>
    </row>
    <row r="31" spans="3:52" x14ac:dyDescent="0.3">
      <c r="C31">
        <f t="shared" si="10"/>
        <v>1.7313019390581533E-4</v>
      </c>
      <c r="I31">
        <f t="shared" si="11"/>
        <v>0.27076503539550628</v>
      </c>
      <c r="O31">
        <f t="shared" si="12"/>
        <v>9.6262837418333784E-4</v>
      </c>
      <c r="U31">
        <f t="shared" si="13"/>
        <v>2.2036572663091709</v>
      </c>
      <c r="AA31">
        <f t="shared" si="14"/>
        <v>0.66100916189495651</v>
      </c>
      <c r="AG31">
        <f t="shared" si="15"/>
        <v>4311654956.3736382</v>
      </c>
      <c r="AM31">
        <f t="shared" si="16"/>
        <v>38.208822590886662</v>
      </c>
      <c r="AS31">
        <f t="shared" si="17"/>
        <v>292.5065901620261</v>
      </c>
      <c r="AY31">
        <f t="shared" si="18"/>
        <v>3.2299378942735579</v>
      </c>
    </row>
    <row r="32" spans="3:52" x14ac:dyDescent="0.3">
      <c r="C32">
        <f t="shared" si="10"/>
        <v>0</v>
      </c>
      <c r="I32">
        <f t="shared" si="11"/>
        <v>0.56599921395779507</v>
      </c>
      <c r="O32">
        <f t="shared" si="12"/>
        <v>1.5007995064975087E-2</v>
      </c>
      <c r="U32">
        <f t="shared" si="13"/>
        <v>1.7008006116078072</v>
      </c>
      <c r="AA32">
        <f t="shared" si="14"/>
        <v>0.64229747379903557</v>
      </c>
      <c r="AM32">
        <f t="shared" si="16"/>
        <v>418.10930143967107</v>
      </c>
      <c r="AS32">
        <f t="shared" si="17"/>
        <v>1187.5600321915397</v>
      </c>
      <c r="AY32">
        <f t="shared" si="18"/>
        <v>1.016128772116579</v>
      </c>
    </row>
    <row r="33" spans="3:51" x14ac:dyDescent="0.3">
      <c r="C33">
        <f t="shared" si="10"/>
        <v>1.5904335042489879E-3</v>
      </c>
      <c r="I33">
        <f t="shared" si="11"/>
        <v>8.501984850062474</v>
      </c>
      <c r="O33">
        <f t="shared" si="12"/>
        <v>6.0991001327672968E-2</v>
      </c>
      <c r="U33">
        <f t="shared" si="13"/>
        <v>0.13679864890223301</v>
      </c>
      <c r="AA33">
        <f t="shared" si="14"/>
        <v>0.51418443131835867</v>
      </c>
      <c r="AM33">
        <f t="shared" si="16"/>
        <v>6363135103.6211061</v>
      </c>
      <c r="AS33">
        <f t="shared" si="17"/>
        <v>7388.5236294896031</v>
      </c>
      <c r="AY33">
        <f t="shared" si="18"/>
        <v>1.8304498269896197</v>
      </c>
    </row>
    <row r="34" spans="3:51" x14ac:dyDescent="0.3">
      <c r="C34">
        <f t="shared" si="10"/>
        <v>2.9042963953014079E-4</v>
      </c>
      <c r="I34">
        <f t="shared" si="11"/>
        <v>61.999081985735451</v>
      </c>
      <c r="O34">
        <f t="shared" si="12"/>
        <v>0.13360285374554107</v>
      </c>
      <c r="AS34">
        <f t="shared" si="17"/>
        <v>25814179.169970155</v>
      </c>
    </row>
    <row r="35" spans="3:51" x14ac:dyDescent="0.3">
      <c r="C35">
        <f t="shared" si="10"/>
        <v>3.9594425939948545E-2</v>
      </c>
      <c r="I35">
        <f t="shared" si="11"/>
        <v>38.577238851369913</v>
      </c>
      <c r="O35">
        <f t="shared" si="12"/>
        <v>0.67069545355942684</v>
      </c>
    </row>
    <row r="39" spans="3:51" x14ac:dyDescent="0.3">
      <c r="C39">
        <f>SUM(C28:C37)</f>
        <v>6.0259876691233658E-2</v>
      </c>
      <c r="I39">
        <f>SUM(I28:I37)</f>
        <v>112.4571518719993</v>
      </c>
      <c r="O39">
        <f>SUM(O28:O37)</f>
        <v>1.0534285847933555</v>
      </c>
      <c r="U39">
        <f>SUM(U28:U37)</f>
        <v>76.965881873260315</v>
      </c>
      <c r="AA39">
        <f>SUM(AA28:AA37)</f>
        <v>2.8567553936160386</v>
      </c>
      <c r="AG39">
        <f>SUM(AG28:AG37)</f>
        <v>4311723176.5577097</v>
      </c>
      <c r="AM39">
        <f>SUM(AM28:AM37)</f>
        <v>6363142267.3192883</v>
      </c>
      <c r="AS39">
        <f>SUM(AS28:AS37)</f>
        <v>25823593.778654207</v>
      </c>
      <c r="AY39">
        <f>SUM(AY28:AY37)</f>
        <v>1707.9724478392939</v>
      </c>
    </row>
    <row r="41" spans="3:51" x14ac:dyDescent="0.3">
      <c r="C41">
        <f>CHIDIST(C39,6)</f>
        <v>0.99999554305849925</v>
      </c>
      <c r="I41">
        <f>CHIDIST(I39, 7)</f>
        <v>2.8375654075054933E-21</v>
      </c>
      <c r="O41">
        <f>CHIDIST(O39, 7)</f>
        <v>0.99392000664769431</v>
      </c>
      <c r="U41">
        <f>CHIDIST(U39, 7)</f>
        <v>5.7153787670581759E-14</v>
      </c>
      <c r="AA41">
        <f>CHIDIST(AA39, 7)</f>
        <v>0.89792971212002604</v>
      </c>
      <c r="AG41">
        <f>CHIDIST(AG39, 3)</f>
        <v>0</v>
      </c>
      <c r="AM41">
        <f>CHIDIST(AM39, 7)</f>
        <v>0</v>
      </c>
      <c r="AS41">
        <f>CHIDIST(AS39, 7)</f>
        <v>0</v>
      </c>
      <c r="AY41">
        <f>CHIDIST(AY39, 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gefitinib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2015-07-15T15:18:00Z</dcterms:modified>
</cp:coreProperties>
</file>