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autoCompressPictures="0"/>
  <bookViews>
    <workbookView xWindow="1140" yWindow="0" windowWidth="24380" windowHeight="17360"/>
  </bookViews>
  <sheets>
    <sheet name="Fig. 1F" sheetId="1" r:id="rId1"/>
    <sheet name="Fig. 1G" sheetId="2" r:id="rId2"/>
    <sheet name="Fig. 2A&amp;B" sheetId="3" r:id="rId3"/>
    <sheet name="Fig. 2C" sheetId="4" r:id="rId4"/>
    <sheet name="Fig. 2H" sheetId="5" r:id="rId5"/>
    <sheet name="Fig. 2I" sheetId="6" r:id="rId6"/>
    <sheet name="Fig. 3A" sheetId="7" r:id="rId7"/>
    <sheet name="Fig. 3B" sheetId="8" r:id="rId8"/>
    <sheet name="Fig. 3C" sheetId="9" r:id="rId9"/>
    <sheet name="Fig. 3D" sheetId="10" r:id="rId10"/>
    <sheet name="Fig. 4A" sheetId="11" r:id="rId11"/>
    <sheet name="Fig. 4B" sheetId="12" r:id="rId12"/>
    <sheet name="Fig. 4C" sheetId="16" r:id="rId13"/>
    <sheet name="Fig. 4D" sheetId="14" r:id="rId14"/>
    <sheet name="S7 Fig." sheetId="15" r:id="rId15"/>
  </sheets>
  <definedNames>
    <definedName name="_xlnm._FilterDatabase" localSheetId="6" hidden="1">'Fig. 3A'!$A$1:$H$197</definedName>
    <definedName name="_xlnm._FilterDatabase" localSheetId="8" hidden="1">'Fig. 3C'!$A$1:$H$245</definedName>
    <definedName name="_xlnm._FilterDatabase" localSheetId="9" hidden="1">'Fig. 3D'!$A$1:$F$94</definedName>
    <definedName name="_xlnm._FilterDatabase" localSheetId="10" hidden="1">'Fig. 4A'!$A$1:$H$180</definedName>
    <definedName name="_xlnm._FilterDatabase" localSheetId="11" hidden="1">'Fig. 4B'!$A$1:$G$191</definedName>
    <definedName name="_xlnm._FilterDatabase" localSheetId="13" hidden="1">'Fig. 4D'!$A$1:$G$89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7" i="16" l="1"/>
  <c r="M3" i="16"/>
  <c r="M99" i="16"/>
  <c r="M97" i="16"/>
  <c r="M95" i="16"/>
  <c r="M93" i="16"/>
  <c r="M91" i="16"/>
  <c r="M89" i="16"/>
  <c r="M85" i="16"/>
  <c r="M83" i="16"/>
  <c r="M81" i="16"/>
  <c r="M79" i="16"/>
  <c r="M77" i="16"/>
  <c r="M61" i="16"/>
  <c r="N61" i="16"/>
  <c r="M59" i="16"/>
  <c r="N59" i="16"/>
  <c r="M57" i="16"/>
  <c r="N57" i="16"/>
  <c r="M55" i="16"/>
  <c r="N55" i="16"/>
  <c r="M53" i="16"/>
  <c r="N53" i="16"/>
  <c r="M51" i="16"/>
  <c r="N51" i="16"/>
  <c r="M49" i="16"/>
  <c r="N49" i="16"/>
  <c r="M47" i="16"/>
  <c r="N47" i="16"/>
  <c r="M45" i="16"/>
  <c r="N45" i="16"/>
  <c r="M43" i="16"/>
  <c r="N43" i="16"/>
  <c r="O43" i="16"/>
  <c r="M41" i="16"/>
  <c r="N41" i="16"/>
  <c r="O41" i="16"/>
  <c r="M39" i="16"/>
  <c r="N39" i="16"/>
  <c r="M25" i="16"/>
  <c r="N25" i="16"/>
  <c r="M23" i="16"/>
  <c r="N23" i="16"/>
  <c r="M21" i="16"/>
  <c r="N21" i="16"/>
  <c r="M19" i="16"/>
  <c r="N19" i="16"/>
  <c r="M7" i="16"/>
  <c r="N7" i="16"/>
  <c r="O19" i="16"/>
  <c r="M17" i="16"/>
  <c r="N17" i="16"/>
  <c r="M15" i="16"/>
  <c r="N15" i="16"/>
  <c r="M13" i="16"/>
  <c r="N13" i="16"/>
  <c r="O13" i="16"/>
  <c r="M11" i="16"/>
  <c r="N11" i="16"/>
  <c r="M9" i="16"/>
  <c r="N9" i="16"/>
  <c r="O7" i="16"/>
  <c r="M5" i="16"/>
  <c r="N5" i="16"/>
  <c r="O5" i="16"/>
  <c r="N3" i="16"/>
  <c r="O39" i="16"/>
  <c r="P39" i="16"/>
  <c r="Q39" i="16"/>
  <c r="O57" i="16"/>
  <c r="O15" i="16"/>
  <c r="O21" i="16"/>
  <c r="O47" i="16"/>
  <c r="O17" i="16"/>
  <c r="O25" i="16"/>
  <c r="O49" i="16"/>
  <c r="O55" i="16"/>
  <c r="O45" i="16"/>
  <c r="O51" i="16"/>
  <c r="O3" i="16"/>
  <c r="P3" i="16"/>
  <c r="Q3" i="16"/>
  <c r="O9" i="16"/>
  <c r="O59" i="16"/>
  <c r="O11" i="16"/>
  <c r="O23" i="16"/>
  <c r="O53" i="16"/>
  <c r="O61" i="16"/>
  <c r="N49" i="15"/>
  <c r="N47" i="15"/>
  <c r="N45" i="15"/>
  <c r="N43" i="15"/>
  <c r="N41" i="15"/>
  <c r="N39" i="15"/>
  <c r="N37" i="15"/>
  <c r="N35" i="15"/>
  <c r="N33" i="15"/>
  <c r="N31" i="15"/>
  <c r="N29" i="15"/>
  <c r="N27" i="15"/>
  <c r="N25" i="15"/>
  <c r="N23" i="15"/>
  <c r="N21" i="15"/>
  <c r="N19" i="15"/>
  <c r="N17" i="15"/>
  <c r="N15" i="15"/>
  <c r="N13" i="15"/>
  <c r="N11" i="15"/>
  <c r="N9" i="15"/>
  <c r="N7" i="15"/>
  <c r="N5" i="15"/>
  <c r="N3" i="15"/>
  <c r="Q9" i="16"/>
  <c r="P9" i="16"/>
  <c r="Q57" i="16"/>
  <c r="P57" i="16"/>
  <c r="Q51" i="16"/>
  <c r="P51" i="16"/>
  <c r="Q15" i="16"/>
  <c r="P15" i="16"/>
  <c r="Q45" i="16"/>
  <c r="P45" i="16"/>
  <c r="Q21" i="16"/>
  <c r="P21" i="16"/>
  <c r="O11" i="15"/>
  <c r="O19" i="15"/>
  <c r="O27" i="15"/>
  <c r="O35" i="15"/>
  <c r="O3" i="15"/>
  <c r="AB4" i="15"/>
  <c r="O13" i="15"/>
  <c r="O37" i="15"/>
  <c r="O45" i="15"/>
  <c r="O21" i="15"/>
  <c r="O5" i="15"/>
  <c r="O29" i="15"/>
  <c r="AB7" i="15"/>
  <c r="O43" i="15"/>
  <c r="AB5" i="15"/>
  <c r="L7" i="14"/>
  <c r="K7" i="14"/>
  <c r="M7" i="14"/>
  <c r="G312" i="14"/>
  <c r="G311" i="14"/>
  <c r="G310" i="14"/>
  <c r="G309" i="14"/>
  <c r="G308" i="14"/>
  <c r="G307" i="14"/>
  <c r="G306" i="14"/>
  <c r="G305" i="14"/>
  <c r="G304" i="14"/>
  <c r="G303" i="14"/>
  <c r="G302" i="14"/>
  <c r="G301" i="14"/>
  <c r="G300" i="14"/>
  <c r="G299" i="14"/>
  <c r="G298" i="14"/>
  <c r="G297" i="14"/>
  <c r="G296" i="14"/>
  <c r="G295" i="14"/>
  <c r="G294" i="14"/>
  <c r="G293" i="14"/>
  <c r="G292" i="14"/>
  <c r="G291" i="14"/>
  <c r="G290" i="14"/>
  <c r="G289" i="14"/>
  <c r="G288" i="14"/>
  <c r="G287" i="14"/>
  <c r="G286" i="14"/>
  <c r="G285" i="14"/>
  <c r="G284" i="14"/>
  <c r="G283" i="14"/>
  <c r="G282" i="14"/>
  <c r="G281" i="14"/>
  <c r="G280" i="14"/>
  <c r="G279" i="14"/>
  <c r="G278" i="14"/>
  <c r="G277" i="14"/>
  <c r="G276" i="14"/>
  <c r="G275" i="14"/>
  <c r="G274" i="14"/>
  <c r="G273" i="14"/>
  <c r="G272" i="14"/>
  <c r="G271" i="14"/>
  <c r="G270" i="14"/>
  <c r="G269" i="14"/>
  <c r="G268" i="14"/>
  <c r="G267" i="14"/>
  <c r="G266" i="14"/>
  <c r="G265" i="14"/>
  <c r="G264" i="14"/>
  <c r="G263" i="14"/>
  <c r="G262" i="14"/>
  <c r="G261" i="14"/>
  <c r="G260" i="14"/>
  <c r="G259" i="14"/>
  <c r="G258" i="14"/>
  <c r="G257" i="14"/>
  <c r="G256" i="14"/>
  <c r="G255" i="14"/>
  <c r="G254" i="14"/>
  <c r="G253" i="14"/>
  <c r="G252" i="14"/>
  <c r="G251" i="14"/>
  <c r="G250" i="14"/>
  <c r="G249" i="14"/>
  <c r="G248" i="14"/>
  <c r="G247" i="14"/>
  <c r="G246" i="14"/>
  <c r="G245" i="14"/>
  <c r="G244" i="14"/>
  <c r="G243" i="14"/>
  <c r="G242" i="14"/>
  <c r="G241" i="14"/>
  <c r="G240" i="14"/>
  <c r="G239" i="14"/>
  <c r="G238" i="14"/>
  <c r="G237" i="14"/>
  <c r="G236" i="14"/>
  <c r="G235" i="14"/>
  <c r="G234" i="14"/>
  <c r="G233" i="14"/>
  <c r="G232" i="14"/>
  <c r="G231" i="14"/>
  <c r="G230" i="14"/>
  <c r="G229" i="14"/>
  <c r="G228" i="14"/>
  <c r="G227" i="14"/>
  <c r="G226" i="14"/>
  <c r="G225" i="14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L6" i="14"/>
  <c r="K6" i="14"/>
  <c r="M6" i="14"/>
  <c r="L5" i="14"/>
  <c r="K5" i="14"/>
  <c r="M5" i="14"/>
  <c r="L4" i="14"/>
  <c r="K4" i="14"/>
  <c r="M4" i="14"/>
  <c r="AA4" i="15"/>
  <c r="AB6" i="15"/>
  <c r="AA5" i="15"/>
  <c r="AA6" i="15"/>
  <c r="AA7" i="15"/>
  <c r="N7" i="14"/>
  <c r="N5" i="14"/>
  <c r="O7" i="14"/>
  <c r="O6" i="14"/>
  <c r="O5" i="14"/>
  <c r="N6" i="14"/>
  <c r="G2" i="14"/>
  <c r="O4" i="14"/>
  <c r="N4" i="14"/>
  <c r="L6" i="12"/>
  <c r="K6" i="12"/>
  <c r="M6" i="12"/>
  <c r="L5" i="12"/>
  <c r="K5" i="12"/>
  <c r="M5" i="12"/>
  <c r="L4" i="12"/>
  <c r="K4" i="12"/>
  <c r="M4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N4" i="12"/>
  <c r="O4" i="12"/>
  <c r="O5" i="12"/>
  <c r="N6" i="12"/>
  <c r="O6" i="12"/>
  <c r="N5" i="12"/>
  <c r="I7" i="3"/>
  <c r="J7" i="3"/>
  <c r="N4" i="11"/>
  <c r="N7" i="11"/>
  <c r="M7" i="11"/>
  <c r="O7" i="11"/>
  <c r="N6" i="11"/>
  <c r="M6" i="11"/>
  <c r="O6" i="11"/>
  <c r="N5" i="11"/>
  <c r="M5" i="11"/>
  <c r="O5" i="11"/>
  <c r="M4" i="11"/>
  <c r="H99" i="11"/>
  <c r="H2" i="11"/>
  <c r="H170" i="11"/>
  <c r="H169" i="11"/>
  <c r="H168" i="11"/>
  <c r="H167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P4" i="11"/>
  <c r="H136" i="11"/>
  <c r="H135" i="11"/>
  <c r="H134" i="11"/>
  <c r="H133" i="11"/>
  <c r="H132" i="11"/>
  <c r="H131" i="11"/>
  <c r="H130" i="11"/>
  <c r="H129" i="1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8" i="11"/>
  <c r="H97" i="11"/>
  <c r="H96" i="11"/>
  <c r="P5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O4" i="11"/>
  <c r="Q4" i="11"/>
  <c r="Q5" i="11"/>
  <c r="Q7" i="11"/>
  <c r="P6" i="11"/>
  <c r="P7" i="11"/>
  <c r="Q6" i="11"/>
  <c r="F47" i="10"/>
  <c r="K6" i="10"/>
  <c r="F63" i="10"/>
  <c r="F46" i="10"/>
  <c r="F45" i="10"/>
  <c r="F44" i="10"/>
  <c r="F43" i="10"/>
  <c r="K5" i="10"/>
  <c r="K4" i="10"/>
  <c r="F8" i="10"/>
  <c r="F7" i="10"/>
  <c r="F22" i="10"/>
  <c r="F20" i="10"/>
  <c r="F34" i="10"/>
  <c r="F35" i="10"/>
  <c r="J6" i="10"/>
  <c r="L6" i="10"/>
  <c r="J5" i="10"/>
  <c r="L5" i="10"/>
  <c r="J4" i="10"/>
  <c r="F3" i="10"/>
  <c r="F4" i="10"/>
  <c r="F5" i="10"/>
  <c r="F6" i="10"/>
  <c r="F9" i="10"/>
  <c r="F10" i="10"/>
  <c r="F11" i="10"/>
  <c r="F12" i="10"/>
  <c r="F13" i="10"/>
  <c r="F14" i="10"/>
  <c r="F15" i="10"/>
  <c r="F16" i="10"/>
  <c r="F17" i="10"/>
  <c r="F18" i="10"/>
  <c r="F19" i="10"/>
  <c r="F21" i="10"/>
  <c r="F23" i="10"/>
  <c r="F24" i="10"/>
  <c r="F25" i="10"/>
  <c r="F26" i="10"/>
  <c r="F27" i="10"/>
  <c r="F28" i="10"/>
  <c r="F29" i="10"/>
  <c r="F30" i="10"/>
  <c r="F31" i="10"/>
  <c r="F32" i="10"/>
  <c r="F33" i="10"/>
  <c r="F36" i="10"/>
  <c r="F37" i="10"/>
  <c r="F38" i="10"/>
  <c r="F39" i="10"/>
  <c r="F40" i="10"/>
  <c r="F41" i="10"/>
  <c r="F42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M5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2" i="10"/>
  <c r="N5" i="10"/>
  <c r="M6" i="10"/>
  <c r="N6" i="10"/>
  <c r="M4" i="10"/>
  <c r="L4" i="10"/>
  <c r="N4" i="10"/>
  <c r="N6" i="9"/>
  <c r="O9" i="9"/>
  <c r="N9" i="9"/>
  <c r="M9" i="9"/>
  <c r="O8" i="9"/>
  <c r="N8" i="9"/>
  <c r="M8" i="9"/>
  <c r="O7" i="9"/>
  <c r="N7" i="9"/>
  <c r="M7" i="9"/>
  <c r="O6" i="9"/>
  <c r="M6" i="9"/>
  <c r="O4" i="9"/>
  <c r="N4" i="9"/>
  <c r="M4" i="9"/>
  <c r="H2" i="9"/>
  <c r="H4" i="9"/>
  <c r="H3" i="9"/>
  <c r="H245" i="9"/>
  <c r="H244" i="9"/>
  <c r="H243" i="9"/>
  <c r="H242" i="9"/>
  <c r="H241" i="9"/>
  <c r="H240" i="9"/>
  <c r="H239" i="9"/>
  <c r="H238" i="9"/>
  <c r="H237" i="9"/>
  <c r="H236" i="9"/>
  <c r="H235" i="9"/>
  <c r="H234" i="9"/>
  <c r="H233" i="9"/>
  <c r="H232" i="9"/>
  <c r="H231" i="9"/>
  <c r="H230" i="9"/>
  <c r="H229" i="9"/>
  <c r="H228" i="9"/>
  <c r="H227" i="9"/>
  <c r="H226" i="9"/>
  <c r="H225" i="9"/>
  <c r="H224" i="9"/>
  <c r="H223" i="9"/>
  <c r="H222" i="9"/>
  <c r="H221" i="9"/>
  <c r="H220" i="9"/>
  <c r="H219" i="9"/>
  <c r="H218" i="9"/>
  <c r="H217" i="9"/>
  <c r="H216" i="9"/>
  <c r="H215" i="9"/>
  <c r="H214" i="9"/>
  <c r="H213" i="9"/>
  <c r="H212" i="9"/>
  <c r="H211" i="9"/>
  <c r="H210" i="9"/>
  <c r="H209" i="9"/>
  <c r="H208" i="9"/>
  <c r="H207" i="9"/>
  <c r="H206" i="9"/>
  <c r="H205" i="9"/>
  <c r="H204" i="9"/>
  <c r="H203" i="9"/>
  <c r="H202" i="9"/>
  <c r="H201" i="9"/>
  <c r="F200" i="9"/>
  <c r="H200" i="9"/>
  <c r="H199" i="9"/>
  <c r="H198" i="9"/>
  <c r="H197" i="9"/>
  <c r="H196" i="9"/>
  <c r="H195" i="9"/>
  <c r="H194" i="9"/>
  <c r="H193" i="9"/>
  <c r="H192" i="9"/>
  <c r="H191" i="9"/>
  <c r="H190" i="9"/>
  <c r="H189" i="9"/>
  <c r="H188" i="9"/>
  <c r="H187" i="9"/>
  <c r="H186" i="9"/>
  <c r="H185" i="9"/>
  <c r="H184" i="9"/>
  <c r="H183" i="9"/>
  <c r="H182" i="9"/>
  <c r="H181" i="9"/>
  <c r="H180" i="9"/>
  <c r="H179" i="9"/>
  <c r="H178" i="9"/>
  <c r="H177" i="9"/>
  <c r="H176" i="9"/>
  <c r="H175" i="9"/>
  <c r="H174" i="9"/>
  <c r="H173" i="9"/>
  <c r="H172" i="9"/>
  <c r="H171" i="9"/>
  <c r="H170" i="9"/>
  <c r="H169" i="9"/>
  <c r="H168" i="9"/>
  <c r="H167" i="9"/>
  <c r="H166" i="9"/>
  <c r="H165" i="9"/>
  <c r="H164" i="9"/>
  <c r="H163" i="9"/>
  <c r="H162" i="9"/>
  <c r="H161" i="9"/>
  <c r="H160" i="9"/>
  <c r="H159" i="9"/>
  <c r="H158" i="9"/>
  <c r="H157" i="9"/>
  <c r="H156" i="9"/>
  <c r="H155" i="9"/>
  <c r="H154" i="9"/>
  <c r="H153" i="9"/>
  <c r="H152" i="9"/>
  <c r="H151" i="9"/>
  <c r="H150" i="9"/>
  <c r="H149" i="9"/>
  <c r="H148" i="9"/>
  <c r="H147" i="9"/>
  <c r="H146" i="9"/>
  <c r="H145" i="9"/>
  <c r="H144" i="9"/>
  <c r="H143" i="9"/>
  <c r="H142" i="9"/>
  <c r="H141" i="9"/>
  <c r="H140" i="9"/>
  <c r="H139" i="9"/>
  <c r="H138" i="9"/>
  <c r="H137" i="9"/>
  <c r="H136" i="9"/>
  <c r="H135" i="9"/>
  <c r="H134" i="9"/>
  <c r="H133" i="9"/>
  <c r="H132" i="9"/>
  <c r="H131" i="9"/>
  <c r="H130" i="9"/>
  <c r="H129" i="9"/>
  <c r="H128" i="9"/>
  <c r="H127" i="9"/>
  <c r="H126" i="9"/>
  <c r="H125" i="9"/>
  <c r="H124" i="9"/>
  <c r="H123" i="9"/>
  <c r="H122" i="9"/>
  <c r="H121" i="9"/>
  <c r="H120" i="9"/>
  <c r="H119" i="9"/>
  <c r="H118" i="9"/>
  <c r="H117" i="9"/>
  <c r="H116" i="9"/>
  <c r="H115" i="9"/>
  <c r="H114" i="9"/>
  <c r="H113" i="9"/>
  <c r="H112" i="9"/>
  <c r="H111" i="9"/>
  <c r="H110" i="9"/>
  <c r="H109" i="9"/>
  <c r="H108" i="9"/>
  <c r="H107" i="9"/>
  <c r="H106" i="9"/>
  <c r="H105" i="9"/>
  <c r="H104" i="9"/>
  <c r="H103" i="9"/>
  <c r="H102" i="9"/>
  <c r="H101" i="9"/>
  <c r="H100" i="9"/>
  <c r="H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M5" i="9"/>
  <c r="N5" i="9"/>
  <c r="O5" i="9"/>
  <c r="P4" i="9"/>
  <c r="Q7" i="9"/>
  <c r="P7" i="9"/>
  <c r="P8" i="9"/>
  <c r="Q8" i="9"/>
  <c r="Q9" i="9"/>
  <c r="P9" i="9"/>
  <c r="Q5" i="9"/>
  <c r="P5" i="9"/>
  <c r="Q4" i="9"/>
  <c r="P6" i="9"/>
  <c r="Q6" i="9"/>
  <c r="I3" i="8"/>
  <c r="H3" i="8"/>
  <c r="I4" i="8"/>
  <c r="H4" i="8"/>
  <c r="I5" i="8"/>
  <c r="G5" i="8"/>
  <c r="H5" i="8"/>
  <c r="G4" i="8"/>
  <c r="G3" i="8"/>
  <c r="O6" i="7"/>
  <c r="M6" i="7"/>
  <c r="N6" i="7"/>
  <c r="M5" i="7"/>
  <c r="N5" i="7"/>
  <c r="M4" i="7"/>
  <c r="N4" i="7"/>
  <c r="O5" i="7"/>
  <c r="O4" i="7"/>
  <c r="K7" i="3"/>
  <c r="E2" i="3"/>
  <c r="H2" i="7"/>
  <c r="F160" i="7"/>
  <c r="N7" i="7"/>
  <c r="H163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2" i="7"/>
  <c r="H161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6" i="7"/>
  <c r="H135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O7" i="7"/>
  <c r="M7" i="7"/>
  <c r="Q5" i="7"/>
  <c r="Q6" i="7"/>
  <c r="P6" i="7"/>
  <c r="H160" i="7"/>
  <c r="H137" i="7"/>
  <c r="H134" i="7"/>
  <c r="Q7" i="7"/>
  <c r="P7" i="7"/>
  <c r="Q4" i="7"/>
  <c r="P5" i="7"/>
  <c r="P4" i="7"/>
  <c r="J8" i="6"/>
  <c r="K8" i="6"/>
  <c r="J7" i="6"/>
  <c r="K7" i="6"/>
  <c r="J6" i="6"/>
  <c r="K6" i="6"/>
  <c r="J5" i="6"/>
  <c r="K5" i="6"/>
  <c r="J4" i="6"/>
  <c r="K4" i="6"/>
  <c r="J3" i="6"/>
  <c r="K3" i="6"/>
  <c r="L8" i="6"/>
  <c r="L7" i="6"/>
  <c r="L6" i="6"/>
  <c r="L5" i="6"/>
  <c r="L4" i="6"/>
  <c r="L3" i="6"/>
  <c r="E5" i="3"/>
  <c r="E12" i="3"/>
  <c r="E13" i="3"/>
  <c r="E14" i="3"/>
  <c r="E15" i="3"/>
  <c r="E16" i="3"/>
  <c r="E17" i="3"/>
  <c r="E18" i="3"/>
  <c r="E19" i="3"/>
  <c r="E20" i="3"/>
  <c r="E23" i="3"/>
  <c r="E24" i="3"/>
  <c r="E25" i="3"/>
  <c r="E26" i="3"/>
  <c r="E27" i="3"/>
  <c r="E28" i="3"/>
  <c r="E29" i="3"/>
  <c r="E30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D80" i="3"/>
  <c r="C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C35" i="3"/>
  <c r="E34" i="3"/>
  <c r="E33" i="3"/>
  <c r="D32" i="3"/>
  <c r="C32" i="3"/>
  <c r="E31" i="3"/>
  <c r="C4" i="3"/>
  <c r="C21" i="3"/>
  <c r="E11" i="3"/>
  <c r="E10" i="3"/>
  <c r="E9" i="3"/>
  <c r="E8" i="3"/>
  <c r="E7" i="3"/>
  <c r="E6" i="3"/>
  <c r="C3" i="3"/>
  <c r="J5" i="3"/>
  <c r="I5" i="3"/>
  <c r="I6" i="3"/>
  <c r="J6" i="3"/>
  <c r="I4" i="3"/>
  <c r="J4" i="3"/>
  <c r="M7" i="3"/>
  <c r="L7" i="3"/>
  <c r="K5" i="3"/>
  <c r="K6" i="3"/>
  <c r="K4" i="3"/>
  <c r="E3" i="3"/>
  <c r="E35" i="3"/>
  <c r="E80" i="3"/>
  <c r="L6" i="3"/>
  <c r="E21" i="3"/>
  <c r="E4" i="3"/>
  <c r="E22" i="3"/>
  <c r="E32" i="3"/>
  <c r="L5" i="3"/>
  <c r="M6" i="3"/>
  <c r="M4" i="3"/>
  <c r="L4" i="3"/>
  <c r="M5" i="3"/>
</calcChain>
</file>

<file path=xl/sharedStrings.xml><?xml version="1.0" encoding="utf-8"?>
<sst xmlns="http://schemas.openxmlformats.org/spreadsheetml/2006/main" count="3532" uniqueCount="230">
  <si>
    <t>day post mating</t>
  </si>
  <si>
    <t>number of testes positive for</t>
  </si>
  <si>
    <t>spermatogonia</t>
  </si>
  <si>
    <t>spermatozoa</t>
  </si>
  <si>
    <t>Percent of positive (%)</t>
  </si>
  <si>
    <t>standard deviation (%)</t>
  </si>
  <si>
    <t>percentage</t>
  </si>
  <si>
    <t>Mating status</t>
  </si>
  <si>
    <t>Virgin</t>
  </si>
  <si>
    <t>Mated</t>
  </si>
  <si>
    <t>radiation</t>
  </si>
  <si>
    <t>larvae</t>
  </si>
  <si>
    <t>H rt</t>
  </si>
  <si>
    <t>sample id</t>
  </si>
  <si>
    <t>radiation (Gy)</t>
  </si>
  <si>
    <t>average</t>
  </si>
  <si>
    <t>sem</t>
  </si>
  <si>
    <t>Hatching rate (%)</t>
  </si>
  <si>
    <t>N</t>
  </si>
  <si>
    <t>nb of analysed testes</t>
  </si>
  <si>
    <t>nb of TEP1 positive</t>
  </si>
  <si>
    <t>Conditions</t>
  </si>
  <si>
    <t>dsLacZ</t>
  </si>
  <si>
    <t>7b</t>
  </si>
  <si>
    <t>dsTEP1</t>
  </si>
  <si>
    <t>dsLRIM1</t>
  </si>
  <si>
    <t>dsHPX2</t>
  </si>
  <si>
    <t>Male adult age (day)</t>
  </si>
  <si>
    <t>TEP1 status</t>
  </si>
  <si>
    <t>nb of apoptotic bodies</t>
  </si>
  <si>
    <t>control</t>
  </si>
  <si>
    <t>depleted</t>
  </si>
  <si>
    <t>line</t>
  </si>
  <si>
    <t>cage</t>
  </si>
  <si>
    <t>T4</t>
  </si>
  <si>
    <t>experiment</t>
  </si>
  <si>
    <t>egg nb</t>
  </si>
  <si>
    <t>larvae nb</t>
  </si>
  <si>
    <t>hatching rate (%)</t>
  </si>
  <si>
    <t>Heterozygotes</t>
  </si>
  <si>
    <t>S1/S1</t>
  </si>
  <si>
    <t>S2/S2</t>
  </si>
  <si>
    <t>R1/R1</t>
  </si>
  <si>
    <t>apoptotic bodies</t>
  </si>
  <si>
    <t>number</t>
  </si>
  <si>
    <t>hatching rate</t>
  </si>
  <si>
    <t>R1</t>
  </si>
  <si>
    <t>S1</t>
  </si>
  <si>
    <t>S2</t>
  </si>
  <si>
    <t>heterozygote</t>
  </si>
  <si>
    <t>Experiment</t>
  </si>
  <si>
    <t>Genetic status</t>
  </si>
  <si>
    <t>7b; S1</t>
  </si>
  <si>
    <t>7b; S2</t>
  </si>
  <si>
    <t>7b; R1</t>
  </si>
  <si>
    <t>egg</t>
  </si>
  <si>
    <t>Male age (day)</t>
  </si>
  <si>
    <t>Line</t>
  </si>
  <si>
    <t>Hatching rate</t>
  </si>
  <si>
    <t>Apoptotic bodies</t>
  </si>
  <si>
    <t>Heterozygote</t>
  </si>
  <si>
    <t>dsS</t>
  </si>
  <si>
    <t>dsR</t>
  </si>
  <si>
    <t>dsRNA</t>
  </si>
  <si>
    <t>expermiment</t>
  </si>
  <si>
    <t xml:space="preserve">dsR </t>
  </si>
  <si>
    <t>Well</t>
  </si>
  <si>
    <t>Sample Name</t>
  </si>
  <si>
    <t>age</t>
  </si>
  <si>
    <t>organ</t>
  </si>
  <si>
    <t>Target Name</t>
  </si>
  <si>
    <t>Task</t>
  </si>
  <si>
    <t>Reporter</t>
  </si>
  <si>
    <t>Quencher</t>
  </si>
  <si>
    <t>Cт</t>
  </si>
  <si>
    <t>Cт Mean</t>
  </si>
  <si>
    <t>Cт SD</t>
  </si>
  <si>
    <t>Quantity</t>
  </si>
  <si>
    <t>Quantity Mean</t>
  </si>
  <si>
    <t>normalized</t>
  </si>
  <si>
    <t>Automatic Ct Threshold</t>
  </si>
  <si>
    <t>Ct Threshold</t>
  </si>
  <si>
    <t>Automatic Baseline</t>
  </si>
  <si>
    <t>Baseline Start</t>
  </si>
  <si>
    <t>Baseline End</t>
  </si>
  <si>
    <t>Tm1</t>
  </si>
  <si>
    <t>Tm2</t>
  </si>
  <si>
    <t>Tm3</t>
  </si>
  <si>
    <t>A1</t>
  </si>
  <si>
    <t>young</t>
  </si>
  <si>
    <t>testes</t>
  </si>
  <si>
    <t>bacteria</t>
  </si>
  <si>
    <t>UNKNOWN</t>
  </si>
  <si>
    <t>SYBR</t>
  </si>
  <si>
    <t>None</t>
  </si>
  <si>
    <t/>
  </si>
  <si>
    <t>mean</t>
  </si>
  <si>
    <t>A2</t>
  </si>
  <si>
    <t>A3</t>
  </si>
  <si>
    <t>MAG</t>
  </si>
  <si>
    <t>A4</t>
  </si>
  <si>
    <t>A5</t>
  </si>
  <si>
    <t>t4</t>
  </si>
  <si>
    <t>A6</t>
  </si>
  <si>
    <t>A7</t>
  </si>
  <si>
    <t>old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</si>
  <si>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</si>
  <si>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</si>
  <si>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</si>
  <si>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</si>
  <si>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</si>
  <si>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</si>
  <si>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</si>
  <si>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</si>
  <si>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</si>
  <si>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</si>
  <si>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</si>
  <si>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</si>
  <si>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</si>
  <si>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</si>
  <si>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</si>
  <si>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</si>
  <si>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</si>
  <si>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</si>
  <si>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</si>
  <si>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</si>
  <si>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</si>
  <si>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</si>
  <si>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</si>
  <si>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</si>
  <si>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</si>
  <si>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</si>
  <si>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</si>
  <si>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</si>
  <si>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</si>
  <si>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</si>
  <si>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</si>
  <si>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</si>
  <si>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</si>
  <si>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</si>
  <si>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</si>
  <si>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</si>
  <si>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</si>
  <si>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</si>
  <si>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</si>
  <si>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</si>
  <si>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</si>
  <si>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</si>
  <si>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STANDARD</t>
  </si>
  <si>
    <t>E2</t>
  </si>
  <si>
    <t>E3</t>
  </si>
  <si>
    <t>E4</t>
  </si>
  <si>
    <t>E5</t>
  </si>
  <si>
    <t>E6</t>
  </si>
  <si>
    <t>E7</t>
  </si>
  <si>
    <t>E8</t>
  </si>
  <si>
    <t>E9</t>
  </si>
  <si>
    <t>NTC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</si>
  <si>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</si>
  <si>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</si>
  <si>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</si>
  <si>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</si>
  <si>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</si>
  <si>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</si>
  <si>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</si>
  <si>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</si>
  <si>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</si>
  <si>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</si>
  <si>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</si>
  <si>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</si>
  <si>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</si>
  <si>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</si>
  <si>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</si>
  <si>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</si>
  <si>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</si>
  <si>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</si>
  <si>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</si>
  <si>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</si>
  <si>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</si>
  <si>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</si>
  <si>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</si>
  <si>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</si>
  <si>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</si>
  <si>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</si>
  <si>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</si>
  <si>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</si>
  <si>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</si>
  <si>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</si>
  <si>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</si>
  <si>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</si>
  <si>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</si>
  <si>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</si>
  <si>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</si>
  <si>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</si>
  <si>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</si>
  <si>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</si>
  <si>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</si>
  <si>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Testes</t>
  </si>
  <si>
    <t>Bacterial load in 7b adults, normalized to T4 mosquitoes grown in the same pan</t>
  </si>
  <si>
    <t>MAGs</t>
  </si>
  <si>
    <t>Biological rep.</t>
  </si>
  <si>
    <t>Water pan</t>
  </si>
  <si>
    <t>relative standard curve</t>
  </si>
  <si>
    <t>norm RPL19</t>
  </si>
  <si>
    <t>norm to LacZ</t>
  </si>
  <si>
    <t>LacZ</t>
  </si>
  <si>
    <t>TEP1S</t>
  </si>
  <si>
    <t>FAM</t>
  </si>
  <si>
    <t>NFQ-MGB</t>
  </si>
  <si>
    <t>Undetermined</t>
  </si>
  <si>
    <t>dsTEP2</t>
  </si>
  <si>
    <t>dsTEP3</t>
  </si>
  <si>
    <t>dsTEP4</t>
  </si>
  <si>
    <t>dsTEP5</t>
  </si>
  <si>
    <t>dsTEP6</t>
  </si>
  <si>
    <t>LacZ1</t>
  </si>
  <si>
    <t>TEP1R</t>
  </si>
  <si>
    <t>LacZ2</t>
  </si>
  <si>
    <t>LacZ3</t>
  </si>
  <si>
    <t>dsS1</t>
  </si>
  <si>
    <t>dsS2</t>
  </si>
  <si>
    <t>dsS3</t>
  </si>
  <si>
    <t>dsR1</t>
  </si>
  <si>
    <t>dsR2</t>
  </si>
  <si>
    <t>dsR3</t>
  </si>
  <si>
    <t>dsTEP1.1</t>
  </si>
  <si>
    <t>dsTEP1.2</t>
  </si>
  <si>
    <t>dsTEP1.3</t>
  </si>
  <si>
    <t>2nd plate</t>
  </si>
  <si>
    <t>RPL19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</si>
</sst>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/>
    <xf numFmtId="0" fontId="1" fillId="0" borderId="0" xfId="0" applyFont="1" applyAlignment="1"/>
    <xf numFmtId="0" fontId="0" fillId="0" borderId="0" xfId="0" applyFont="1"/>
    <xf numFmtId="10" fontId="0" fillId="0" borderId="0" xfId="0" applyNumberFormat="1"/>
    <xf numFmtId="0" fontId="0" fillId="0" borderId="0" xfId="0" applyBorder="1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B2" sqref="B2"/>
    </sheetView>
  </sheetViews>
  <sheetFormatPr baseColWidth="10" defaultColWidth="8.83203125" defaultRowHeight="14" x14ac:dyDescent="0"/>
  <cols>
    <col min="1" max="1" width="15.1640625" bestFit="1" customWidth="1"/>
    <col min="2" max="2" width="20" bestFit="1" customWidth="1"/>
    <col min="3" max="3" width="14.5" bestFit="1" customWidth="1"/>
    <col min="4" max="4" width="12.5" bestFit="1" customWidth="1"/>
    <col min="5" max="5" width="14.5" bestFit="1" customWidth="1"/>
    <col min="6" max="6" width="12.5" bestFit="1" customWidth="1"/>
    <col min="7" max="7" width="14.5" bestFit="1" customWidth="1"/>
    <col min="8" max="8" width="12.5" bestFit="1" customWidth="1"/>
  </cols>
  <sheetData>
    <row r="1" spans="1:8">
      <c r="A1" s="2"/>
      <c r="B1" s="2"/>
      <c r="C1" s="10" t="s">
        <v>1</v>
      </c>
      <c r="D1" s="10"/>
      <c r="E1" s="10" t="s">
        <v>4</v>
      </c>
      <c r="F1" s="10"/>
      <c r="G1" s="10" t="s">
        <v>5</v>
      </c>
      <c r="H1" s="10"/>
    </row>
    <row r="2" spans="1:8">
      <c r="A2" s="2" t="s">
        <v>0</v>
      </c>
      <c r="B2" s="2" t="s">
        <v>19</v>
      </c>
      <c r="C2" s="2" t="s">
        <v>2</v>
      </c>
      <c r="D2" s="2" t="s">
        <v>3</v>
      </c>
      <c r="E2" s="2" t="s">
        <v>2</v>
      </c>
      <c r="F2" s="2" t="s">
        <v>3</v>
      </c>
      <c r="G2" s="2" t="s">
        <v>2</v>
      </c>
      <c r="H2" s="2" t="s">
        <v>3</v>
      </c>
    </row>
    <row r="3" spans="1:8">
      <c r="A3" s="1">
        <v>1</v>
      </c>
      <c r="B3">
        <v>31</v>
      </c>
      <c r="C3">
        <v>13</v>
      </c>
      <c r="D3">
        <v>0</v>
      </c>
      <c r="E3">
        <v>42</v>
      </c>
      <c r="F3">
        <v>0</v>
      </c>
      <c r="G3">
        <v>8.9</v>
      </c>
      <c r="H3">
        <v>0</v>
      </c>
    </row>
    <row r="4" spans="1:8">
      <c r="A4" s="1">
        <v>3</v>
      </c>
      <c r="B4">
        <v>30</v>
      </c>
      <c r="C4">
        <v>3</v>
      </c>
      <c r="D4">
        <v>10</v>
      </c>
      <c r="E4">
        <v>10</v>
      </c>
      <c r="F4">
        <v>33</v>
      </c>
      <c r="G4">
        <v>5.5</v>
      </c>
      <c r="H4">
        <v>8.6</v>
      </c>
    </row>
    <row r="5" spans="1:8">
      <c r="A5" s="1">
        <v>5</v>
      </c>
      <c r="B5">
        <v>30</v>
      </c>
      <c r="C5">
        <v>6</v>
      </c>
      <c r="D5">
        <v>21</v>
      </c>
      <c r="E5">
        <v>20</v>
      </c>
      <c r="F5">
        <v>70</v>
      </c>
      <c r="G5">
        <v>7.4</v>
      </c>
      <c r="H5">
        <v>8.4</v>
      </c>
    </row>
    <row r="6" spans="1:8">
      <c r="A6" s="1">
        <v>7</v>
      </c>
      <c r="B6">
        <v>30</v>
      </c>
      <c r="C6">
        <v>0</v>
      </c>
      <c r="D6">
        <v>26</v>
      </c>
      <c r="E6">
        <v>0</v>
      </c>
      <c r="F6">
        <v>86</v>
      </c>
      <c r="G6">
        <v>0</v>
      </c>
      <c r="H6">
        <v>6.3</v>
      </c>
    </row>
    <row r="7" spans="1:8">
      <c r="A7" s="1">
        <v>9</v>
      </c>
      <c r="B7">
        <v>32</v>
      </c>
      <c r="C7">
        <v>0</v>
      </c>
      <c r="D7">
        <v>24</v>
      </c>
      <c r="E7">
        <v>0</v>
      </c>
      <c r="F7">
        <v>75</v>
      </c>
      <c r="G7">
        <v>0</v>
      </c>
      <c r="H7">
        <v>7.7</v>
      </c>
    </row>
    <row r="8" spans="1:8">
      <c r="A8" s="1">
        <v>13</v>
      </c>
      <c r="B8">
        <v>30</v>
      </c>
      <c r="C8">
        <v>0</v>
      </c>
      <c r="D8">
        <v>26</v>
      </c>
      <c r="E8">
        <v>0</v>
      </c>
      <c r="F8">
        <v>86</v>
      </c>
      <c r="G8">
        <v>0</v>
      </c>
      <c r="H8">
        <v>6.3</v>
      </c>
    </row>
  </sheetData>
  <mergeCells count="3">
    <mergeCell ref="C1:D1"/>
    <mergeCell ref="E1:F1"/>
    <mergeCell ref="G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workbookViewId="0">
      <selection activeCell="F2" sqref="F2"/>
    </sheetView>
  </sheetViews>
  <sheetFormatPr baseColWidth="10" defaultColWidth="8.83203125" defaultRowHeight="14" x14ac:dyDescent="0"/>
  <cols>
    <col min="1" max="1" width="13.6640625" bestFit="1" customWidth="1"/>
    <col min="2" max="2" width="5" bestFit="1" customWidth="1"/>
    <col min="3" max="3" width="9.5" bestFit="1" customWidth="1"/>
    <col min="4" max="4" width="6.83203125" bestFit="1" customWidth="1"/>
    <col min="5" max="5" width="9.1640625" bestFit="1" customWidth="1"/>
    <col min="6" max="6" width="12.5" bestFit="1" customWidth="1"/>
    <col min="9" max="9" width="13.6640625" bestFit="1" customWidth="1"/>
    <col min="10" max="10" width="3" bestFit="1" customWidth="1"/>
    <col min="12" max="12" width="4.6640625" bestFit="1" customWidth="1"/>
  </cols>
  <sheetData>
    <row r="1" spans="1:14">
      <c r="A1" s="2" t="s">
        <v>51</v>
      </c>
      <c r="B1" s="2" t="s">
        <v>33</v>
      </c>
      <c r="C1" s="2" t="s">
        <v>13</v>
      </c>
      <c r="D1" s="2" t="s">
        <v>36</v>
      </c>
      <c r="E1" s="2" t="s">
        <v>37</v>
      </c>
      <c r="F1" s="2" t="s">
        <v>45</v>
      </c>
    </row>
    <row r="2" spans="1:14">
      <c r="A2" t="s">
        <v>52</v>
      </c>
      <c r="B2">
        <v>1</v>
      </c>
      <c r="C2">
        <v>1</v>
      </c>
      <c r="D2">
        <v>202</v>
      </c>
      <c r="E2">
        <v>122</v>
      </c>
      <c r="F2">
        <f t="shared" ref="F2:F33" si="0">E2/D2</f>
        <v>0.60396039603960394</v>
      </c>
      <c r="I2" s="2"/>
      <c r="J2" s="2"/>
      <c r="K2" s="2" t="s">
        <v>55</v>
      </c>
      <c r="L2" s="2"/>
      <c r="M2" s="2" t="s">
        <v>17</v>
      </c>
      <c r="N2" s="2"/>
    </row>
    <row r="3" spans="1:14">
      <c r="A3" t="s">
        <v>52</v>
      </c>
      <c r="B3">
        <v>1</v>
      </c>
      <c r="C3">
        <v>2</v>
      </c>
      <c r="D3">
        <v>127</v>
      </c>
      <c r="E3">
        <v>102</v>
      </c>
      <c r="F3">
        <f t="shared" si="0"/>
        <v>0.80314960629921262</v>
      </c>
      <c r="I3" s="2" t="s">
        <v>51</v>
      </c>
      <c r="J3" s="2" t="s">
        <v>18</v>
      </c>
      <c r="K3" s="2" t="s">
        <v>15</v>
      </c>
      <c r="L3" s="2" t="s">
        <v>16</v>
      </c>
      <c r="M3" s="2" t="s">
        <v>15</v>
      </c>
      <c r="N3" s="2" t="s">
        <v>16</v>
      </c>
    </row>
    <row r="4" spans="1:14">
      <c r="A4" t="s">
        <v>52</v>
      </c>
      <c r="B4">
        <v>1</v>
      </c>
      <c r="C4">
        <v>3</v>
      </c>
      <c r="D4">
        <v>196</v>
      </c>
      <c r="E4">
        <v>24</v>
      </c>
      <c r="F4">
        <f t="shared" si="0"/>
        <v>0.12244897959183673</v>
      </c>
      <c r="I4" t="s">
        <v>52</v>
      </c>
      <c r="J4">
        <f>COUNT(D2:D33)</f>
        <v>32</v>
      </c>
      <c r="K4">
        <f>AVERAGE(D2:D33)</f>
        <v>170.46875</v>
      </c>
      <c r="L4">
        <f>STDEV(D2:D33)/SQRT(J4)</f>
        <v>6.9118855637496601</v>
      </c>
      <c r="M4" s="7">
        <f>AVERAGE(F2:F33)</f>
        <v>0.40912155973774622</v>
      </c>
      <c r="N4" s="7">
        <f>STDEV(F2:F33)/SQRT(L4)</f>
        <v>0.12016065472304312</v>
      </c>
    </row>
    <row r="5" spans="1:14">
      <c r="A5" t="s">
        <v>52</v>
      </c>
      <c r="B5">
        <v>1</v>
      </c>
      <c r="C5">
        <v>4</v>
      </c>
      <c r="D5">
        <v>177</v>
      </c>
      <c r="E5">
        <v>0</v>
      </c>
      <c r="F5">
        <f t="shared" si="0"/>
        <v>0</v>
      </c>
      <c r="I5" t="s">
        <v>53</v>
      </c>
      <c r="J5">
        <f>COUNT(D34:D62)</f>
        <v>29</v>
      </c>
      <c r="K5">
        <f>AVERAGE(D34:D63)</f>
        <v>173.3</v>
      </c>
      <c r="L5">
        <f>STDEV(D34:D63)/SQRT(J5)</f>
        <v>7.2587885966328072</v>
      </c>
      <c r="M5" s="7">
        <f>AVERAGE(F34:F63)</f>
        <v>0.44594593533718713</v>
      </c>
      <c r="N5" s="7">
        <f>STDEV(F34:F63)/SQRT(L5)</f>
        <v>0.11942514403385956</v>
      </c>
    </row>
    <row r="6" spans="1:14">
      <c r="A6" t="s">
        <v>52</v>
      </c>
      <c r="B6">
        <v>1</v>
      </c>
      <c r="C6">
        <v>5</v>
      </c>
      <c r="D6">
        <v>117</v>
      </c>
      <c r="E6">
        <v>0</v>
      </c>
      <c r="F6">
        <f t="shared" si="0"/>
        <v>0</v>
      </c>
      <c r="I6" t="s">
        <v>54</v>
      </c>
      <c r="J6">
        <f>COUNT(D64:D94)</f>
        <v>31</v>
      </c>
      <c r="K6">
        <f>AVERAGE(D64:D94)</f>
        <v>174.32258064516128</v>
      </c>
      <c r="L6">
        <f>STDEV(D64:D94)/SQRT(J6)</f>
        <v>7.2407727112117231</v>
      </c>
      <c r="M6" s="7">
        <f>AVERAGE(F64:F94)</f>
        <v>0.50545100358827522</v>
      </c>
      <c r="N6" s="7">
        <f>STDEV(F64:F94)/SQRT(L6)</f>
        <v>0.11898177750667843</v>
      </c>
    </row>
    <row r="7" spans="1:14">
      <c r="A7" t="s">
        <v>52</v>
      </c>
      <c r="B7">
        <v>1</v>
      </c>
      <c r="C7">
        <v>6</v>
      </c>
      <c r="D7">
        <v>190</v>
      </c>
      <c r="E7">
        <v>85</v>
      </c>
      <c r="F7">
        <f t="shared" si="0"/>
        <v>0.44736842105263158</v>
      </c>
    </row>
    <row r="8" spans="1:14">
      <c r="A8" t="s">
        <v>52</v>
      </c>
      <c r="B8">
        <v>1</v>
      </c>
      <c r="C8">
        <v>7</v>
      </c>
      <c r="D8">
        <v>166</v>
      </c>
      <c r="E8">
        <v>75</v>
      </c>
      <c r="F8">
        <f t="shared" si="0"/>
        <v>0.45180722891566266</v>
      </c>
    </row>
    <row r="9" spans="1:14">
      <c r="A9" t="s">
        <v>52</v>
      </c>
      <c r="B9">
        <v>1</v>
      </c>
      <c r="C9">
        <v>8</v>
      </c>
      <c r="D9">
        <v>160</v>
      </c>
      <c r="E9">
        <v>87</v>
      </c>
      <c r="F9">
        <f t="shared" si="0"/>
        <v>0.54374999999999996</v>
      </c>
    </row>
    <row r="10" spans="1:14">
      <c r="A10" t="s">
        <v>52</v>
      </c>
      <c r="B10">
        <v>1</v>
      </c>
      <c r="C10">
        <v>9</v>
      </c>
      <c r="D10">
        <v>194</v>
      </c>
      <c r="E10">
        <v>92</v>
      </c>
      <c r="F10">
        <f t="shared" si="0"/>
        <v>0.47422680412371132</v>
      </c>
    </row>
    <row r="11" spans="1:14">
      <c r="A11" t="s">
        <v>52</v>
      </c>
      <c r="B11">
        <v>1</v>
      </c>
      <c r="C11">
        <v>10</v>
      </c>
      <c r="D11">
        <v>222</v>
      </c>
      <c r="E11">
        <v>179</v>
      </c>
      <c r="F11">
        <f t="shared" si="0"/>
        <v>0.80630630630630629</v>
      </c>
    </row>
    <row r="12" spans="1:14">
      <c r="A12" t="s">
        <v>52</v>
      </c>
      <c r="B12">
        <v>1</v>
      </c>
      <c r="C12">
        <v>11</v>
      </c>
      <c r="D12">
        <v>174</v>
      </c>
      <c r="E12">
        <v>3</v>
      </c>
      <c r="F12">
        <f t="shared" si="0"/>
        <v>1.7241379310344827E-2</v>
      </c>
    </row>
    <row r="13" spans="1:14">
      <c r="A13" t="s">
        <v>52</v>
      </c>
      <c r="B13">
        <v>1</v>
      </c>
      <c r="C13">
        <v>12</v>
      </c>
      <c r="D13">
        <v>223</v>
      </c>
      <c r="E13">
        <v>162</v>
      </c>
      <c r="F13">
        <f t="shared" si="0"/>
        <v>0.726457399103139</v>
      </c>
    </row>
    <row r="14" spans="1:14">
      <c r="A14" t="s">
        <v>52</v>
      </c>
      <c r="B14">
        <v>1</v>
      </c>
      <c r="C14">
        <v>13</v>
      </c>
      <c r="D14">
        <v>177</v>
      </c>
      <c r="E14">
        <v>149</v>
      </c>
      <c r="F14">
        <f t="shared" si="0"/>
        <v>0.84180790960451979</v>
      </c>
    </row>
    <row r="15" spans="1:14">
      <c r="A15" t="s">
        <v>52</v>
      </c>
      <c r="B15">
        <v>1</v>
      </c>
      <c r="C15">
        <v>14</v>
      </c>
      <c r="D15">
        <v>161</v>
      </c>
      <c r="E15">
        <v>4</v>
      </c>
      <c r="F15">
        <f t="shared" si="0"/>
        <v>2.4844720496894408E-2</v>
      </c>
    </row>
    <row r="16" spans="1:14">
      <c r="A16" t="s">
        <v>52</v>
      </c>
      <c r="B16">
        <v>1</v>
      </c>
      <c r="C16">
        <v>15</v>
      </c>
      <c r="D16">
        <v>183</v>
      </c>
      <c r="E16">
        <v>121</v>
      </c>
      <c r="F16">
        <f t="shared" si="0"/>
        <v>0.66120218579234968</v>
      </c>
    </row>
    <row r="17" spans="1:6">
      <c r="A17" t="s">
        <v>52</v>
      </c>
      <c r="B17">
        <v>1</v>
      </c>
      <c r="C17">
        <v>16</v>
      </c>
      <c r="D17">
        <v>69</v>
      </c>
      <c r="E17">
        <v>6</v>
      </c>
      <c r="F17">
        <f t="shared" si="0"/>
        <v>8.6956521739130432E-2</v>
      </c>
    </row>
    <row r="18" spans="1:6">
      <c r="A18" t="s">
        <v>52</v>
      </c>
      <c r="B18">
        <v>1</v>
      </c>
      <c r="C18">
        <v>17</v>
      </c>
      <c r="D18">
        <v>202</v>
      </c>
      <c r="E18">
        <v>124</v>
      </c>
      <c r="F18">
        <f t="shared" si="0"/>
        <v>0.61386138613861385</v>
      </c>
    </row>
    <row r="19" spans="1:6">
      <c r="A19" t="s">
        <v>52</v>
      </c>
      <c r="B19">
        <v>1</v>
      </c>
      <c r="C19">
        <v>18</v>
      </c>
      <c r="D19">
        <v>129</v>
      </c>
      <c r="E19">
        <v>105</v>
      </c>
      <c r="F19">
        <f t="shared" si="0"/>
        <v>0.81395348837209303</v>
      </c>
    </row>
    <row r="20" spans="1:6">
      <c r="A20" t="s">
        <v>52</v>
      </c>
      <c r="B20">
        <v>1</v>
      </c>
      <c r="C20">
        <v>19</v>
      </c>
      <c r="D20">
        <v>190</v>
      </c>
      <c r="E20">
        <v>82</v>
      </c>
      <c r="F20">
        <f t="shared" si="0"/>
        <v>0.43157894736842106</v>
      </c>
    </row>
    <row r="21" spans="1:6">
      <c r="A21" t="s">
        <v>52</v>
      </c>
      <c r="B21">
        <v>2</v>
      </c>
      <c r="C21">
        <v>1</v>
      </c>
      <c r="D21">
        <v>197</v>
      </c>
      <c r="E21">
        <v>26</v>
      </c>
      <c r="F21">
        <f t="shared" si="0"/>
        <v>0.13197969543147209</v>
      </c>
    </row>
    <row r="22" spans="1:6">
      <c r="A22" t="s">
        <v>52</v>
      </c>
      <c r="B22">
        <v>2</v>
      </c>
      <c r="C22">
        <v>2</v>
      </c>
      <c r="D22">
        <v>150</v>
      </c>
      <c r="E22">
        <v>45</v>
      </c>
      <c r="F22">
        <f t="shared" si="0"/>
        <v>0.3</v>
      </c>
    </row>
    <row r="23" spans="1:6">
      <c r="A23" t="s">
        <v>52</v>
      </c>
      <c r="B23">
        <v>2</v>
      </c>
      <c r="C23">
        <v>3</v>
      </c>
      <c r="D23">
        <v>167</v>
      </c>
      <c r="E23">
        <v>0</v>
      </c>
      <c r="F23">
        <f t="shared" si="0"/>
        <v>0</v>
      </c>
    </row>
    <row r="24" spans="1:6">
      <c r="A24" t="s">
        <v>52</v>
      </c>
      <c r="B24">
        <v>2</v>
      </c>
      <c r="C24">
        <v>4</v>
      </c>
      <c r="D24">
        <v>119</v>
      </c>
      <c r="E24">
        <v>0</v>
      </c>
      <c r="F24">
        <f t="shared" si="0"/>
        <v>0</v>
      </c>
    </row>
    <row r="25" spans="1:6">
      <c r="A25" t="s">
        <v>52</v>
      </c>
      <c r="B25">
        <v>2</v>
      </c>
      <c r="C25">
        <v>5</v>
      </c>
      <c r="D25">
        <v>158</v>
      </c>
      <c r="E25">
        <v>84</v>
      </c>
      <c r="F25">
        <f t="shared" si="0"/>
        <v>0.53164556962025311</v>
      </c>
    </row>
    <row r="26" spans="1:6">
      <c r="A26" t="s">
        <v>52</v>
      </c>
      <c r="B26">
        <v>2</v>
      </c>
      <c r="C26">
        <v>6</v>
      </c>
      <c r="D26">
        <v>194</v>
      </c>
      <c r="E26">
        <v>94</v>
      </c>
      <c r="F26">
        <f t="shared" si="0"/>
        <v>0.4845360824742268</v>
      </c>
    </row>
    <row r="27" spans="1:6">
      <c r="A27" t="s">
        <v>52</v>
      </c>
      <c r="B27">
        <v>2</v>
      </c>
      <c r="C27">
        <v>7</v>
      </c>
      <c r="D27">
        <v>224</v>
      </c>
      <c r="E27">
        <v>181</v>
      </c>
      <c r="F27">
        <f t="shared" si="0"/>
        <v>0.8080357142857143</v>
      </c>
    </row>
    <row r="28" spans="1:6">
      <c r="A28" t="s">
        <v>52</v>
      </c>
      <c r="B28">
        <v>2</v>
      </c>
      <c r="C28">
        <v>8</v>
      </c>
      <c r="D28">
        <v>174</v>
      </c>
      <c r="E28">
        <v>5</v>
      </c>
      <c r="F28">
        <f t="shared" si="0"/>
        <v>2.8735632183908046E-2</v>
      </c>
    </row>
    <row r="29" spans="1:6">
      <c r="A29" t="s">
        <v>52</v>
      </c>
      <c r="B29">
        <v>2</v>
      </c>
      <c r="C29">
        <v>9</v>
      </c>
      <c r="D29">
        <v>223</v>
      </c>
      <c r="E29">
        <v>160</v>
      </c>
      <c r="F29">
        <f t="shared" si="0"/>
        <v>0.71748878923766812</v>
      </c>
    </row>
    <row r="30" spans="1:6">
      <c r="A30" t="s">
        <v>52</v>
      </c>
      <c r="B30">
        <v>2</v>
      </c>
      <c r="C30">
        <v>10</v>
      </c>
      <c r="D30">
        <v>180</v>
      </c>
      <c r="E30">
        <v>151</v>
      </c>
      <c r="F30">
        <f t="shared" si="0"/>
        <v>0.83888888888888891</v>
      </c>
    </row>
    <row r="31" spans="1:6">
      <c r="A31" t="s">
        <v>52</v>
      </c>
      <c r="B31">
        <v>2</v>
      </c>
      <c r="C31">
        <v>11</v>
      </c>
      <c r="D31">
        <v>159</v>
      </c>
      <c r="E31">
        <v>3</v>
      </c>
      <c r="F31">
        <f t="shared" si="0"/>
        <v>1.8867924528301886E-2</v>
      </c>
    </row>
    <row r="32" spans="1:6">
      <c r="A32" t="s">
        <v>52</v>
      </c>
      <c r="B32">
        <v>2</v>
      </c>
      <c r="C32">
        <v>12</v>
      </c>
      <c r="D32">
        <v>182</v>
      </c>
      <c r="E32">
        <v>120</v>
      </c>
      <c r="F32">
        <f t="shared" si="0"/>
        <v>0.65934065934065933</v>
      </c>
    </row>
    <row r="33" spans="1:6">
      <c r="A33" t="s">
        <v>52</v>
      </c>
      <c r="B33">
        <v>2</v>
      </c>
      <c r="C33">
        <v>13</v>
      </c>
      <c r="D33">
        <v>69</v>
      </c>
      <c r="E33">
        <v>7</v>
      </c>
      <c r="F33">
        <f t="shared" si="0"/>
        <v>0.10144927536231885</v>
      </c>
    </row>
    <row r="34" spans="1:6">
      <c r="A34" t="s">
        <v>53</v>
      </c>
      <c r="B34">
        <v>1</v>
      </c>
      <c r="C34">
        <v>1</v>
      </c>
      <c r="D34">
        <v>182</v>
      </c>
      <c r="E34">
        <v>113</v>
      </c>
      <c r="F34">
        <f t="shared" ref="F34:F65" si="1">E34/D34</f>
        <v>0.62087912087912089</v>
      </c>
    </row>
    <row r="35" spans="1:6">
      <c r="A35" t="s">
        <v>53</v>
      </c>
      <c r="B35">
        <v>1</v>
      </c>
      <c r="C35">
        <v>2</v>
      </c>
      <c r="D35">
        <v>171</v>
      </c>
      <c r="E35">
        <v>162</v>
      </c>
      <c r="F35">
        <f t="shared" si="1"/>
        <v>0.94736842105263153</v>
      </c>
    </row>
    <row r="36" spans="1:6">
      <c r="A36" t="s">
        <v>53</v>
      </c>
      <c r="B36">
        <v>1</v>
      </c>
      <c r="C36">
        <v>3</v>
      </c>
      <c r="D36">
        <v>208</v>
      </c>
      <c r="E36">
        <v>115</v>
      </c>
      <c r="F36">
        <f t="shared" si="1"/>
        <v>0.55288461538461542</v>
      </c>
    </row>
    <row r="37" spans="1:6">
      <c r="A37" t="s">
        <v>53</v>
      </c>
      <c r="B37">
        <v>1</v>
      </c>
      <c r="C37">
        <v>4</v>
      </c>
      <c r="D37">
        <v>37</v>
      </c>
      <c r="E37">
        <v>0</v>
      </c>
      <c r="F37">
        <f t="shared" si="1"/>
        <v>0</v>
      </c>
    </row>
    <row r="38" spans="1:6">
      <c r="A38" t="s">
        <v>53</v>
      </c>
      <c r="B38">
        <v>1</v>
      </c>
      <c r="C38">
        <v>5</v>
      </c>
      <c r="D38">
        <v>122</v>
      </c>
      <c r="E38">
        <v>92</v>
      </c>
      <c r="F38">
        <f t="shared" si="1"/>
        <v>0.75409836065573765</v>
      </c>
    </row>
    <row r="39" spans="1:6">
      <c r="A39" t="s">
        <v>53</v>
      </c>
      <c r="B39">
        <v>1</v>
      </c>
      <c r="C39">
        <v>6</v>
      </c>
      <c r="D39">
        <v>141</v>
      </c>
      <c r="E39">
        <v>0</v>
      </c>
      <c r="F39">
        <f t="shared" si="1"/>
        <v>0</v>
      </c>
    </row>
    <row r="40" spans="1:6">
      <c r="A40" t="s">
        <v>53</v>
      </c>
      <c r="B40">
        <v>1</v>
      </c>
      <c r="C40">
        <v>7</v>
      </c>
      <c r="D40">
        <v>171</v>
      </c>
      <c r="E40">
        <v>60</v>
      </c>
      <c r="F40">
        <f t="shared" si="1"/>
        <v>0.35087719298245612</v>
      </c>
    </row>
    <row r="41" spans="1:6">
      <c r="A41" t="s">
        <v>53</v>
      </c>
      <c r="B41">
        <v>1</v>
      </c>
      <c r="C41">
        <v>8</v>
      </c>
      <c r="D41">
        <v>142</v>
      </c>
      <c r="E41">
        <v>139</v>
      </c>
      <c r="F41">
        <f t="shared" si="1"/>
        <v>0.97887323943661975</v>
      </c>
    </row>
    <row r="42" spans="1:6">
      <c r="A42" t="s">
        <v>53</v>
      </c>
      <c r="B42">
        <v>1</v>
      </c>
      <c r="C42">
        <v>9</v>
      </c>
      <c r="D42">
        <v>201</v>
      </c>
      <c r="E42">
        <v>99</v>
      </c>
      <c r="F42">
        <f t="shared" si="1"/>
        <v>0.4925373134328358</v>
      </c>
    </row>
    <row r="43" spans="1:6">
      <c r="A43" t="s">
        <v>53</v>
      </c>
      <c r="B43">
        <v>1</v>
      </c>
      <c r="C43">
        <v>10</v>
      </c>
      <c r="D43">
        <v>210</v>
      </c>
      <c r="E43">
        <v>110</v>
      </c>
      <c r="F43">
        <f t="shared" si="1"/>
        <v>0.52380952380952384</v>
      </c>
    </row>
    <row r="44" spans="1:6">
      <c r="A44" t="s">
        <v>53</v>
      </c>
      <c r="B44">
        <v>1</v>
      </c>
      <c r="C44">
        <v>11</v>
      </c>
      <c r="D44">
        <v>189</v>
      </c>
      <c r="E44">
        <v>67</v>
      </c>
      <c r="F44">
        <f t="shared" si="1"/>
        <v>0.35449735449735448</v>
      </c>
    </row>
    <row r="45" spans="1:6">
      <c r="A45" t="s">
        <v>53</v>
      </c>
      <c r="B45">
        <v>1</v>
      </c>
      <c r="C45">
        <v>12</v>
      </c>
      <c r="D45">
        <v>110</v>
      </c>
      <c r="E45">
        <v>99</v>
      </c>
      <c r="F45">
        <f t="shared" si="1"/>
        <v>0.9</v>
      </c>
    </row>
    <row r="46" spans="1:6">
      <c r="A46" t="s">
        <v>53</v>
      </c>
      <c r="B46">
        <v>1</v>
      </c>
      <c r="C46">
        <v>13</v>
      </c>
      <c r="D46">
        <v>199</v>
      </c>
      <c r="E46">
        <v>46</v>
      </c>
      <c r="F46">
        <f t="shared" si="1"/>
        <v>0.23115577889447236</v>
      </c>
    </row>
    <row r="47" spans="1:6">
      <c r="A47" t="s">
        <v>53</v>
      </c>
      <c r="B47">
        <v>1</v>
      </c>
      <c r="C47">
        <v>14</v>
      </c>
      <c r="D47">
        <v>170</v>
      </c>
      <c r="E47">
        <v>56</v>
      </c>
      <c r="F47">
        <f t="shared" si="1"/>
        <v>0.32941176470588235</v>
      </c>
    </row>
    <row r="48" spans="1:6">
      <c r="A48" t="s">
        <v>53</v>
      </c>
      <c r="B48">
        <v>2</v>
      </c>
      <c r="C48">
        <v>1</v>
      </c>
      <c r="D48">
        <v>145</v>
      </c>
      <c r="E48">
        <v>1</v>
      </c>
      <c r="F48">
        <f t="shared" si="1"/>
        <v>6.8965517241379309E-3</v>
      </c>
    </row>
    <row r="49" spans="1:6">
      <c r="A49" t="s">
        <v>53</v>
      </c>
      <c r="B49">
        <v>2</v>
      </c>
      <c r="C49">
        <v>2</v>
      </c>
      <c r="D49">
        <v>157</v>
      </c>
      <c r="E49">
        <v>0</v>
      </c>
      <c r="F49">
        <f t="shared" si="1"/>
        <v>0</v>
      </c>
    </row>
    <row r="50" spans="1:6">
      <c r="A50" t="s">
        <v>53</v>
      </c>
      <c r="B50">
        <v>2</v>
      </c>
      <c r="C50">
        <v>3</v>
      </c>
      <c r="D50">
        <v>222</v>
      </c>
      <c r="E50">
        <v>163</v>
      </c>
      <c r="F50">
        <f t="shared" si="1"/>
        <v>0.73423423423423428</v>
      </c>
    </row>
    <row r="51" spans="1:6">
      <c r="A51" t="s">
        <v>53</v>
      </c>
      <c r="B51">
        <v>2</v>
      </c>
      <c r="C51">
        <v>4</v>
      </c>
      <c r="D51">
        <v>158</v>
      </c>
      <c r="E51">
        <v>0</v>
      </c>
      <c r="F51">
        <f t="shared" si="1"/>
        <v>0</v>
      </c>
    </row>
    <row r="52" spans="1:6">
      <c r="A52" t="s">
        <v>53</v>
      </c>
      <c r="B52">
        <v>2</v>
      </c>
      <c r="C52">
        <v>5</v>
      </c>
      <c r="D52">
        <v>220</v>
      </c>
      <c r="E52">
        <v>147</v>
      </c>
      <c r="F52">
        <f t="shared" si="1"/>
        <v>0.66818181818181821</v>
      </c>
    </row>
    <row r="53" spans="1:6">
      <c r="A53" t="s">
        <v>53</v>
      </c>
      <c r="B53">
        <v>2</v>
      </c>
      <c r="C53">
        <v>6</v>
      </c>
      <c r="D53">
        <v>196</v>
      </c>
      <c r="E53">
        <v>180</v>
      </c>
      <c r="F53">
        <f t="shared" si="1"/>
        <v>0.91836734693877553</v>
      </c>
    </row>
    <row r="54" spans="1:6">
      <c r="A54" t="s">
        <v>53</v>
      </c>
      <c r="B54">
        <v>2</v>
      </c>
      <c r="C54">
        <v>7</v>
      </c>
      <c r="D54">
        <v>213</v>
      </c>
      <c r="E54">
        <v>136</v>
      </c>
      <c r="F54">
        <f t="shared" si="1"/>
        <v>0.63849765258215962</v>
      </c>
    </row>
    <row r="55" spans="1:6">
      <c r="A55" t="s">
        <v>53</v>
      </c>
      <c r="B55">
        <v>2</v>
      </c>
      <c r="C55">
        <v>8</v>
      </c>
      <c r="D55">
        <v>216</v>
      </c>
      <c r="E55">
        <v>89</v>
      </c>
      <c r="F55">
        <f t="shared" si="1"/>
        <v>0.41203703703703703</v>
      </c>
    </row>
    <row r="56" spans="1:6">
      <c r="A56" t="s">
        <v>53</v>
      </c>
      <c r="B56">
        <v>2</v>
      </c>
      <c r="C56">
        <v>9</v>
      </c>
      <c r="D56">
        <v>161</v>
      </c>
      <c r="E56">
        <v>0</v>
      </c>
      <c r="F56">
        <f t="shared" si="1"/>
        <v>0</v>
      </c>
    </row>
    <row r="57" spans="1:6">
      <c r="A57" t="s">
        <v>53</v>
      </c>
      <c r="B57">
        <v>2</v>
      </c>
      <c r="C57">
        <v>10</v>
      </c>
      <c r="D57">
        <v>191</v>
      </c>
      <c r="E57">
        <v>55</v>
      </c>
      <c r="F57">
        <f t="shared" si="1"/>
        <v>0.2879581151832461</v>
      </c>
    </row>
    <row r="58" spans="1:6">
      <c r="A58" t="s">
        <v>53</v>
      </c>
      <c r="B58">
        <v>2</v>
      </c>
      <c r="C58">
        <v>11</v>
      </c>
      <c r="D58">
        <v>200</v>
      </c>
      <c r="E58">
        <v>97</v>
      </c>
      <c r="F58">
        <f t="shared" si="1"/>
        <v>0.48499999999999999</v>
      </c>
    </row>
    <row r="59" spans="1:6">
      <c r="A59" t="s">
        <v>53</v>
      </c>
      <c r="B59">
        <v>2</v>
      </c>
      <c r="C59">
        <v>12</v>
      </c>
      <c r="D59">
        <v>162</v>
      </c>
      <c r="E59">
        <v>120</v>
      </c>
      <c r="F59">
        <f t="shared" si="1"/>
        <v>0.7407407407407407</v>
      </c>
    </row>
    <row r="60" spans="1:6">
      <c r="A60" t="s">
        <v>53</v>
      </c>
      <c r="B60">
        <v>2</v>
      </c>
      <c r="C60">
        <v>13</v>
      </c>
      <c r="D60">
        <v>157</v>
      </c>
      <c r="E60">
        <v>127</v>
      </c>
      <c r="F60">
        <f t="shared" si="1"/>
        <v>0.80891719745222934</v>
      </c>
    </row>
    <row r="61" spans="1:6">
      <c r="A61" t="s">
        <v>53</v>
      </c>
      <c r="B61">
        <v>2</v>
      </c>
      <c r="C61">
        <v>14</v>
      </c>
      <c r="D61">
        <v>196</v>
      </c>
      <c r="E61">
        <v>59</v>
      </c>
      <c r="F61">
        <f t="shared" si="1"/>
        <v>0.30102040816326531</v>
      </c>
    </row>
    <row r="62" spans="1:6">
      <c r="A62" t="s">
        <v>53</v>
      </c>
      <c r="B62">
        <v>2</v>
      </c>
      <c r="C62">
        <v>15</v>
      </c>
      <c r="D62">
        <v>197</v>
      </c>
      <c r="E62">
        <v>6</v>
      </c>
      <c r="F62">
        <f t="shared" si="1"/>
        <v>3.0456852791878174E-2</v>
      </c>
    </row>
    <row r="63" spans="1:6">
      <c r="A63" t="s">
        <v>53</v>
      </c>
      <c r="B63">
        <v>2</v>
      </c>
      <c r="C63">
        <v>16</v>
      </c>
      <c r="D63">
        <v>155</v>
      </c>
      <c r="E63">
        <v>48</v>
      </c>
      <c r="F63">
        <f t="shared" si="1"/>
        <v>0.30967741935483872</v>
      </c>
    </row>
    <row r="64" spans="1:6">
      <c r="A64" t="s">
        <v>54</v>
      </c>
      <c r="B64">
        <v>1</v>
      </c>
      <c r="C64">
        <v>1</v>
      </c>
      <c r="D64">
        <v>199</v>
      </c>
      <c r="E64">
        <v>135</v>
      </c>
      <c r="F64">
        <f t="shared" si="1"/>
        <v>0.67839195979899503</v>
      </c>
    </row>
    <row r="65" spans="1:6">
      <c r="A65" t="s">
        <v>54</v>
      </c>
      <c r="B65">
        <v>1</v>
      </c>
      <c r="C65">
        <v>2</v>
      </c>
      <c r="D65">
        <v>161</v>
      </c>
      <c r="E65">
        <v>37</v>
      </c>
      <c r="F65">
        <f t="shared" si="1"/>
        <v>0.22981366459627328</v>
      </c>
    </row>
    <row r="66" spans="1:6">
      <c r="A66" t="s">
        <v>54</v>
      </c>
      <c r="B66">
        <v>1</v>
      </c>
      <c r="C66">
        <v>3</v>
      </c>
      <c r="D66">
        <v>221</v>
      </c>
      <c r="E66">
        <v>200</v>
      </c>
      <c r="F66">
        <f t="shared" ref="F66:F94" si="2">E66/D66</f>
        <v>0.90497737556561086</v>
      </c>
    </row>
    <row r="67" spans="1:6">
      <c r="A67" t="s">
        <v>54</v>
      </c>
      <c r="B67">
        <v>1</v>
      </c>
      <c r="C67">
        <v>4</v>
      </c>
      <c r="D67">
        <v>210</v>
      </c>
      <c r="E67">
        <v>134</v>
      </c>
      <c r="F67">
        <f t="shared" si="2"/>
        <v>0.63809523809523805</v>
      </c>
    </row>
    <row r="68" spans="1:6">
      <c r="A68" t="s">
        <v>54</v>
      </c>
      <c r="B68">
        <v>1</v>
      </c>
      <c r="C68">
        <v>5</v>
      </c>
      <c r="D68">
        <v>178</v>
      </c>
      <c r="E68">
        <v>120</v>
      </c>
      <c r="F68">
        <f t="shared" si="2"/>
        <v>0.6741573033707865</v>
      </c>
    </row>
    <row r="69" spans="1:6">
      <c r="A69" t="s">
        <v>54</v>
      </c>
      <c r="B69">
        <v>1</v>
      </c>
      <c r="C69">
        <v>6</v>
      </c>
      <c r="D69">
        <v>179</v>
      </c>
      <c r="E69">
        <v>75</v>
      </c>
      <c r="F69">
        <f t="shared" si="2"/>
        <v>0.41899441340782123</v>
      </c>
    </row>
    <row r="70" spans="1:6">
      <c r="A70" t="s">
        <v>54</v>
      </c>
      <c r="B70">
        <v>1</v>
      </c>
      <c r="C70">
        <v>7</v>
      </c>
      <c r="D70">
        <v>102</v>
      </c>
      <c r="E70">
        <v>0</v>
      </c>
      <c r="F70">
        <f t="shared" si="2"/>
        <v>0</v>
      </c>
    </row>
    <row r="71" spans="1:6">
      <c r="A71" t="s">
        <v>54</v>
      </c>
      <c r="B71">
        <v>1</v>
      </c>
      <c r="C71">
        <v>8</v>
      </c>
      <c r="D71">
        <v>234</v>
      </c>
      <c r="E71">
        <v>92</v>
      </c>
      <c r="F71">
        <f t="shared" si="2"/>
        <v>0.39316239316239315</v>
      </c>
    </row>
    <row r="72" spans="1:6">
      <c r="A72" t="s">
        <v>54</v>
      </c>
      <c r="B72">
        <v>1</v>
      </c>
      <c r="C72">
        <v>9</v>
      </c>
      <c r="D72">
        <v>192</v>
      </c>
      <c r="E72">
        <v>0</v>
      </c>
      <c r="F72">
        <f t="shared" si="2"/>
        <v>0</v>
      </c>
    </row>
    <row r="73" spans="1:6">
      <c r="A73" t="s">
        <v>54</v>
      </c>
      <c r="B73">
        <v>1</v>
      </c>
      <c r="C73">
        <v>10</v>
      </c>
      <c r="D73">
        <v>99</v>
      </c>
      <c r="E73">
        <v>1</v>
      </c>
      <c r="F73">
        <f t="shared" si="2"/>
        <v>1.0101010101010102E-2</v>
      </c>
    </row>
    <row r="74" spans="1:6">
      <c r="A74" t="s">
        <v>54</v>
      </c>
      <c r="B74">
        <v>1</v>
      </c>
      <c r="C74">
        <v>11</v>
      </c>
      <c r="D74">
        <v>184</v>
      </c>
      <c r="E74">
        <v>133</v>
      </c>
      <c r="F74">
        <f t="shared" si="2"/>
        <v>0.72282608695652173</v>
      </c>
    </row>
    <row r="75" spans="1:6">
      <c r="A75" t="s">
        <v>54</v>
      </c>
      <c r="B75">
        <v>1</v>
      </c>
      <c r="C75">
        <v>12</v>
      </c>
      <c r="D75">
        <v>184</v>
      </c>
      <c r="E75">
        <v>126</v>
      </c>
      <c r="F75">
        <f t="shared" si="2"/>
        <v>0.68478260869565222</v>
      </c>
    </row>
    <row r="76" spans="1:6">
      <c r="A76" t="s">
        <v>54</v>
      </c>
      <c r="B76">
        <v>1</v>
      </c>
      <c r="C76">
        <v>13</v>
      </c>
      <c r="D76">
        <v>147</v>
      </c>
      <c r="E76">
        <v>140</v>
      </c>
      <c r="F76">
        <f t="shared" si="2"/>
        <v>0.95238095238095233</v>
      </c>
    </row>
    <row r="77" spans="1:6">
      <c r="A77" t="s">
        <v>54</v>
      </c>
      <c r="B77">
        <v>1</v>
      </c>
      <c r="C77">
        <v>14</v>
      </c>
      <c r="D77">
        <v>157</v>
      </c>
      <c r="E77">
        <v>3</v>
      </c>
      <c r="F77">
        <f t="shared" si="2"/>
        <v>1.9108280254777069E-2</v>
      </c>
    </row>
    <row r="78" spans="1:6">
      <c r="A78" t="s">
        <v>54</v>
      </c>
      <c r="B78">
        <v>2</v>
      </c>
      <c r="C78">
        <v>1</v>
      </c>
      <c r="D78">
        <v>203</v>
      </c>
      <c r="E78">
        <v>154</v>
      </c>
      <c r="F78">
        <f t="shared" si="2"/>
        <v>0.75862068965517238</v>
      </c>
    </row>
    <row r="79" spans="1:6">
      <c r="A79" t="s">
        <v>54</v>
      </c>
      <c r="B79">
        <v>2</v>
      </c>
      <c r="C79">
        <v>2</v>
      </c>
      <c r="D79">
        <v>212</v>
      </c>
      <c r="E79">
        <v>154</v>
      </c>
      <c r="F79">
        <f t="shared" si="2"/>
        <v>0.72641509433962259</v>
      </c>
    </row>
    <row r="80" spans="1:6">
      <c r="A80" t="s">
        <v>54</v>
      </c>
      <c r="B80">
        <v>2</v>
      </c>
      <c r="C80">
        <v>3</v>
      </c>
      <c r="D80">
        <v>209</v>
      </c>
      <c r="E80">
        <v>102</v>
      </c>
      <c r="F80">
        <f t="shared" si="2"/>
        <v>0.48803827751196172</v>
      </c>
    </row>
    <row r="81" spans="1:6">
      <c r="A81" t="s">
        <v>54</v>
      </c>
      <c r="B81">
        <v>2</v>
      </c>
      <c r="C81">
        <v>4</v>
      </c>
      <c r="D81">
        <v>201</v>
      </c>
      <c r="E81">
        <v>134</v>
      </c>
      <c r="F81">
        <f t="shared" si="2"/>
        <v>0.66666666666666663</v>
      </c>
    </row>
    <row r="82" spans="1:6">
      <c r="A82" t="s">
        <v>54</v>
      </c>
      <c r="B82">
        <v>2</v>
      </c>
      <c r="C82">
        <v>5</v>
      </c>
      <c r="D82">
        <v>162</v>
      </c>
      <c r="E82">
        <v>40</v>
      </c>
      <c r="F82">
        <f t="shared" si="2"/>
        <v>0.24691358024691357</v>
      </c>
    </row>
    <row r="83" spans="1:6">
      <c r="A83" t="s">
        <v>54</v>
      </c>
      <c r="B83">
        <v>2</v>
      </c>
      <c r="C83">
        <v>6</v>
      </c>
      <c r="D83">
        <v>210</v>
      </c>
      <c r="E83">
        <v>132</v>
      </c>
      <c r="F83">
        <f t="shared" si="2"/>
        <v>0.62857142857142856</v>
      </c>
    </row>
    <row r="84" spans="1:6">
      <c r="A84" t="s">
        <v>54</v>
      </c>
      <c r="B84">
        <v>2</v>
      </c>
      <c r="C84">
        <v>7</v>
      </c>
      <c r="D84">
        <v>178</v>
      </c>
      <c r="E84">
        <v>77</v>
      </c>
      <c r="F84">
        <f t="shared" si="2"/>
        <v>0.43258426966292135</v>
      </c>
    </row>
    <row r="85" spans="1:6">
      <c r="A85" t="s">
        <v>54</v>
      </c>
      <c r="B85">
        <v>2</v>
      </c>
      <c r="C85">
        <v>8</v>
      </c>
      <c r="D85">
        <v>102</v>
      </c>
      <c r="E85">
        <v>5</v>
      </c>
      <c r="F85">
        <f t="shared" si="2"/>
        <v>4.9019607843137254E-2</v>
      </c>
    </row>
    <row r="86" spans="1:6">
      <c r="A86" t="s">
        <v>54</v>
      </c>
      <c r="B86">
        <v>2</v>
      </c>
      <c r="C86">
        <v>9</v>
      </c>
      <c r="D86">
        <v>125</v>
      </c>
      <c r="E86">
        <v>95</v>
      </c>
      <c r="F86">
        <f t="shared" si="2"/>
        <v>0.76</v>
      </c>
    </row>
    <row r="87" spans="1:6">
      <c r="A87" t="s">
        <v>54</v>
      </c>
      <c r="B87">
        <v>2</v>
      </c>
      <c r="C87">
        <v>10</v>
      </c>
      <c r="D87">
        <v>190</v>
      </c>
      <c r="E87">
        <v>0</v>
      </c>
      <c r="F87">
        <f t="shared" si="2"/>
        <v>0</v>
      </c>
    </row>
    <row r="88" spans="1:6">
      <c r="A88" t="s">
        <v>54</v>
      </c>
      <c r="B88">
        <v>2</v>
      </c>
      <c r="C88">
        <v>11</v>
      </c>
      <c r="D88">
        <v>184</v>
      </c>
      <c r="E88">
        <v>135</v>
      </c>
      <c r="F88">
        <f t="shared" si="2"/>
        <v>0.73369565217391308</v>
      </c>
    </row>
    <row r="89" spans="1:6">
      <c r="A89" t="s">
        <v>54</v>
      </c>
      <c r="B89">
        <v>2</v>
      </c>
      <c r="C89">
        <v>12</v>
      </c>
      <c r="D89">
        <v>184</v>
      </c>
      <c r="E89">
        <v>127</v>
      </c>
      <c r="F89">
        <f t="shared" si="2"/>
        <v>0.69021739130434778</v>
      </c>
    </row>
    <row r="90" spans="1:6">
      <c r="A90" t="s">
        <v>54</v>
      </c>
      <c r="B90">
        <v>2</v>
      </c>
      <c r="C90">
        <v>13</v>
      </c>
      <c r="D90">
        <v>150</v>
      </c>
      <c r="E90">
        <v>142</v>
      </c>
      <c r="F90">
        <f t="shared" si="2"/>
        <v>0.94666666666666666</v>
      </c>
    </row>
    <row r="91" spans="1:6">
      <c r="A91" t="s">
        <v>54</v>
      </c>
      <c r="B91">
        <v>2</v>
      </c>
      <c r="C91">
        <v>14</v>
      </c>
      <c r="D91">
        <v>64</v>
      </c>
      <c r="E91">
        <v>0</v>
      </c>
      <c r="F91">
        <f t="shared" si="2"/>
        <v>0</v>
      </c>
    </row>
    <row r="92" spans="1:6">
      <c r="A92" t="s">
        <v>54</v>
      </c>
      <c r="B92">
        <v>2</v>
      </c>
      <c r="C92">
        <v>15</v>
      </c>
      <c r="D92">
        <v>207</v>
      </c>
      <c r="E92">
        <v>170</v>
      </c>
      <c r="F92">
        <f t="shared" si="2"/>
        <v>0.82125603864734298</v>
      </c>
    </row>
    <row r="93" spans="1:6">
      <c r="A93" t="s">
        <v>54</v>
      </c>
      <c r="B93">
        <v>2</v>
      </c>
      <c r="C93">
        <v>16</v>
      </c>
      <c r="D93">
        <v>171</v>
      </c>
      <c r="E93">
        <v>109</v>
      </c>
      <c r="F93">
        <f t="shared" si="2"/>
        <v>0.63742690058479534</v>
      </c>
    </row>
    <row r="94" spans="1:6">
      <c r="A94" t="s">
        <v>54</v>
      </c>
      <c r="B94">
        <v>2</v>
      </c>
      <c r="C94">
        <v>17</v>
      </c>
      <c r="D94">
        <v>205</v>
      </c>
      <c r="E94">
        <v>155</v>
      </c>
      <c r="F94">
        <f t="shared" si="2"/>
        <v>0.75609756097560976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workbookViewId="0">
      <selection activeCell="L12" sqref="L12"/>
    </sheetView>
  </sheetViews>
  <sheetFormatPr baseColWidth="10" defaultColWidth="8.83203125" defaultRowHeight="14" x14ac:dyDescent="0"/>
  <cols>
    <col min="1" max="1" width="4.5" bestFit="1" customWidth="1"/>
    <col min="2" max="2" width="14.33203125" bestFit="1" customWidth="1"/>
    <col min="3" max="3" width="11.5" bestFit="1" customWidth="1"/>
    <col min="4" max="4" width="5" bestFit="1" customWidth="1"/>
    <col min="5" max="5" width="9.5" bestFit="1" customWidth="1"/>
    <col min="6" max="6" width="6.83203125" bestFit="1" customWidth="1"/>
    <col min="7" max="7" width="9.1640625" bestFit="1" customWidth="1"/>
    <col min="8" max="8" width="12.5" bestFit="1" customWidth="1"/>
    <col min="11" max="11" width="5" bestFit="1" customWidth="1"/>
    <col min="12" max="12" width="14.33203125" bestFit="1" customWidth="1"/>
    <col min="13" max="13" width="3" bestFit="1" customWidth="1"/>
  </cols>
  <sheetData>
    <row r="1" spans="1:17">
      <c r="A1" s="2" t="s">
        <v>32</v>
      </c>
      <c r="B1" s="2" t="s">
        <v>56</v>
      </c>
      <c r="C1" s="2" t="s">
        <v>35</v>
      </c>
      <c r="D1" s="2" t="s">
        <v>33</v>
      </c>
      <c r="E1" s="2" t="s">
        <v>13</v>
      </c>
      <c r="F1" s="2" t="s">
        <v>36</v>
      </c>
      <c r="G1" s="2" t="s">
        <v>37</v>
      </c>
      <c r="H1" s="2" t="s">
        <v>45</v>
      </c>
    </row>
    <row r="2" spans="1:17">
      <c r="A2" t="s">
        <v>23</v>
      </c>
      <c r="B2">
        <v>9</v>
      </c>
      <c r="C2">
        <v>1</v>
      </c>
      <c r="D2">
        <v>1</v>
      </c>
      <c r="E2">
        <v>1</v>
      </c>
      <c r="F2">
        <v>138</v>
      </c>
      <c r="G2">
        <v>0</v>
      </c>
      <c r="H2">
        <f t="shared" ref="H2:H33" si="0">G2/F2</f>
        <v>0</v>
      </c>
      <c r="L2" s="2"/>
      <c r="M2" s="2"/>
      <c r="N2" s="2" t="s">
        <v>55</v>
      </c>
      <c r="O2" s="2"/>
      <c r="P2" s="2" t="s">
        <v>17</v>
      </c>
      <c r="Q2" s="2"/>
    </row>
    <row r="3" spans="1:17">
      <c r="A3" t="s">
        <v>23</v>
      </c>
      <c r="B3">
        <v>9</v>
      </c>
      <c r="C3">
        <v>1</v>
      </c>
      <c r="D3">
        <v>1</v>
      </c>
      <c r="E3">
        <v>2</v>
      </c>
      <c r="F3">
        <v>84</v>
      </c>
      <c r="G3">
        <v>46</v>
      </c>
      <c r="H3">
        <f t="shared" si="0"/>
        <v>0.54761904761904767</v>
      </c>
      <c r="K3" s="2" t="s">
        <v>57</v>
      </c>
      <c r="L3" s="2" t="s">
        <v>56</v>
      </c>
      <c r="M3" s="2" t="s">
        <v>18</v>
      </c>
      <c r="N3" s="2" t="s">
        <v>15</v>
      </c>
      <c r="O3" s="2" t="s">
        <v>16</v>
      </c>
      <c r="P3" s="2" t="s">
        <v>15</v>
      </c>
      <c r="Q3" s="2" t="s">
        <v>16</v>
      </c>
    </row>
    <row r="4" spans="1:17">
      <c r="A4" t="s">
        <v>23</v>
      </c>
      <c r="B4">
        <v>9</v>
      </c>
      <c r="C4">
        <v>1</v>
      </c>
      <c r="D4">
        <v>1</v>
      </c>
      <c r="E4">
        <v>3</v>
      </c>
      <c r="F4">
        <v>85</v>
      </c>
      <c r="G4">
        <v>53</v>
      </c>
      <c r="H4">
        <f t="shared" si="0"/>
        <v>0.62352941176470589</v>
      </c>
      <c r="K4" t="s">
        <v>34</v>
      </c>
      <c r="L4">
        <v>3</v>
      </c>
      <c r="M4">
        <f>COUNT(F137:F170)</f>
        <v>34</v>
      </c>
      <c r="N4">
        <f>AVERAGE(F137:F170)</f>
        <v>135.11764705882354</v>
      </c>
      <c r="O4">
        <f>STDEV(F137:F170)/SQRT(M4)</f>
        <v>6.6633812812724464</v>
      </c>
      <c r="P4" s="7">
        <f>AVERAGE(H137:H170)</f>
        <v>0.80035287827432522</v>
      </c>
      <c r="Q4" s="7">
        <f>STDEV(H137:H170)/SQRT(M4)</f>
        <v>2.2473232327796782E-2</v>
      </c>
    </row>
    <row r="5" spans="1:17">
      <c r="A5" t="s">
        <v>23</v>
      </c>
      <c r="B5">
        <v>9</v>
      </c>
      <c r="C5">
        <v>1</v>
      </c>
      <c r="D5">
        <v>1</v>
      </c>
      <c r="E5">
        <v>4</v>
      </c>
      <c r="F5">
        <v>81</v>
      </c>
      <c r="G5">
        <v>0</v>
      </c>
      <c r="H5">
        <f t="shared" si="0"/>
        <v>0</v>
      </c>
      <c r="K5" t="s">
        <v>34</v>
      </c>
      <c r="L5">
        <v>9</v>
      </c>
      <c r="M5">
        <f>COUNT(F96:F136)</f>
        <v>41</v>
      </c>
      <c r="N5">
        <f>AVERAGE(F96:F136)</f>
        <v>137.2439024390244</v>
      </c>
      <c r="O5">
        <f>STDEV(F96:F136)/SQRT(M5)</f>
        <v>6.5901608559335756</v>
      </c>
      <c r="P5" s="7">
        <f>AVERAGE(H96:H136)</f>
        <v>0.77632780080782005</v>
      </c>
      <c r="Q5" s="7">
        <f>STDEV(H96:H136)/SQRT(O5)</f>
        <v>5.4900445566180699E-2</v>
      </c>
    </row>
    <row r="6" spans="1:17">
      <c r="A6" t="s">
        <v>23</v>
      </c>
      <c r="B6">
        <v>9</v>
      </c>
      <c r="C6">
        <v>1</v>
      </c>
      <c r="D6">
        <v>1</v>
      </c>
      <c r="E6">
        <v>5</v>
      </c>
      <c r="F6">
        <v>18</v>
      </c>
      <c r="G6">
        <v>0</v>
      </c>
      <c r="H6">
        <f t="shared" si="0"/>
        <v>0</v>
      </c>
      <c r="K6" t="s">
        <v>23</v>
      </c>
      <c r="L6">
        <v>3</v>
      </c>
      <c r="M6">
        <f>COUNT(F49:F95)</f>
        <v>47</v>
      </c>
      <c r="N6">
        <f>AVERAGE(F49:F95)</f>
        <v>141.04255319148936</v>
      </c>
      <c r="O6">
        <f>STDEV(F49:F95)/SQRT(M6)</f>
        <v>4.6395473963848168</v>
      </c>
      <c r="P6" s="7">
        <f>AVERAGE(H49:H95)</f>
        <v>0.84913673657464561</v>
      </c>
      <c r="Q6" s="7">
        <f>STDEV(H49:H95)/SQRT(O6)</f>
        <v>9.8030085214825285E-2</v>
      </c>
    </row>
    <row r="7" spans="1:17">
      <c r="A7" t="s">
        <v>23</v>
      </c>
      <c r="B7">
        <v>9</v>
      </c>
      <c r="C7">
        <v>1</v>
      </c>
      <c r="D7">
        <v>1</v>
      </c>
      <c r="E7">
        <v>6</v>
      </c>
      <c r="F7">
        <v>170</v>
      </c>
      <c r="G7">
        <v>5</v>
      </c>
      <c r="H7">
        <f t="shared" si="0"/>
        <v>2.9411764705882353E-2</v>
      </c>
      <c r="K7" t="s">
        <v>23</v>
      </c>
      <c r="L7">
        <v>9</v>
      </c>
      <c r="M7">
        <f>COUNT(F2:F48)</f>
        <v>47</v>
      </c>
      <c r="N7">
        <f>AVERAGE(F2:F48)</f>
        <v>139.38297872340425</v>
      </c>
      <c r="O7">
        <f>STDEV(F2:F48)/SQRT(M7)</f>
        <v>5.7204821471469822</v>
      </c>
      <c r="P7" s="7">
        <f>AVERAGE(H2:H48)</f>
        <v>0.66570366938572401</v>
      </c>
      <c r="Q7" s="7">
        <f>STDEV(H2:H48)/SQRT(O7)</f>
        <v>0.12961232083339638</v>
      </c>
    </row>
    <row r="8" spans="1:17">
      <c r="A8" t="s">
        <v>23</v>
      </c>
      <c r="B8">
        <v>9</v>
      </c>
      <c r="C8">
        <v>1</v>
      </c>
      <c r="D8">
        <v>1</v>
      </c>
      <c r="E8">
        <v>7</v>
      </c>
      <c r="F8">
        <v>139</v>
      </c>
      <c r="G8">
        <v>8</v>
      </c>
      <c r="H8">
        <f t="shared" si="0"/>
        <v>5.7553956834532377E-2</v>
      </c>
    </row>
    <row r="9" spans="1:17">
      <c r="A9" t="s">
        <v>23</v>
      </c>
      <c r="B9">
        <v>9</v>
      </c>
      <c r="C9">
        <v>1</v>
      </c>
      <c r="D9">
        <v>1</v>
      </c>
      <c r="E9">
        <v>8</v>
      </c>
      <c r="F9">
        <v>164</v>
      </c>
      <c r="G9">
        <v>55</v>
      </c>
      <c r="H9">
        <f t="shared" si="0"/>
        <v>0.33536585365853661</v>
      </c>
    </row>
    <row r="10" spans="1:17">
      <c r="A10" t="s">
        <v>23</v>
      </c>
      <c r="B10">
        <v>9</v>
      </c>
      <c r="C10">
        <v>1</v>
      </c>
      <c r="D10">
        <v>1</v>
      </c>
      <c r="E10">
        <v>9</v>
      </c>
      <c r="F10">
        <v>88</v>
      </c>
      <c r="G10">
        <v>42</v>
      </c>
      <c r="H10">
        <f t="shared" si="0"/>
        <v>0.47727272727272729</v>
      </c>
    </row>
    <row r="11" spans="1:17">
      <c r="A11" t="s">
        <v>23</v>
      </c>
      <c r="B11">
        <v>9</v>
      </c>
      <c r="C11">
        <v>1</v>
      </c>
      <c r="D11">
        <v>1</v>
      </c>
      <c r="E11">
        <v>10</v>
      </c>
      <c r="F11">
        <v>140</v>
      </c>
      <c r="G11">
        <v>69</v>
      </c>
      <c r="H11">
        <f t="shared" si="0"/>
        <v>0.49285714285714288</v>
      </c>
    </row>
    <row r="12" spans="1:17">
      <c r="A12" t="s">
        <v>23</v>
      </c>
      <c r="B12">
        <v>9</v>
      </c>
      <c r="C12">
        <v>1</v>
      </c>
      <c r="D12">
        <v>1</v>
      </c>
      <c r="E12">
        <v>11</v>
      </c>
      <c r="F12">
        <v>141</v>
      </c>
      <c r="G12">
        <v>70</v>
      </c>
      <c r="H12">
        <f t="shared" si="0"/>
        <v>0.49645390070921985</v>
      </c>
    </row>
    <row r="13" spans="1:17">
      <c r="A13" t="s">
        <v>23</v>
      </c>
      <c r="B13">
        <v>9</v>
      </c>
      <c r="C13">
        <v>1</v>
      </c>
      <c r="D13">
        <v>1</v>
      </c>
      <c r="E13">
        <v>12</v>
      </c>
      <c r="F13">
        <v>211</v>
      </c>
      <c r="G13">
        <v>111</v>
      </c>
      <c r="H13">
        <f t="shared" si="0"/>
        <v>0.52606635071090047</v>
      </c>
    </row>
    <row r="14" spans="1:17">
      <c r="A14" t="s">
        <v>23</v>
      </c>
      <c r="B14">
        <v>9</v>
      </c>
      <c r="C14">
        <v>1</v>
      </c>
      <c r="D14">
        <v>1</v>
      </c>
      <c r="E14">
        <v>13</v>
      </c>
      <c r="F14">
        <v>195</v>
      </c>
      <c r="G14">
        <v>0</v>
      </c>
      <c r="H14">
        <f t="shared" si="0"/>
        <v>0</v>
      </c>
    </row>
    <row r="15" spans="1:17">
      <c r="A15" t="s">
        <v>23</v>
      </c>
      <c r="B15">
        <v>9</v>
      </c>
      <c r="C15">
        <v>1</v>
      </c>
      <c r="D15">
        <v>2</v>
      </c>
      <c r="E15">
        <v>1</v>
      </c>
      <c r="F15">
        <v>111</v>
      </c>
      <c r="G15">
        <v>0</v>
      </c>
      <c r="H15">
        <f t="shared" si="0"/>
        <v>0</v>
      </c>
    </row>
    <row r="16" spans="1:17">
      <c r="A16" t="s">
        <v>23</v>
      </c>
      <c r="B16">
        <v>9</v>
      </c>
      <c r="C16">
        <v>1</v>
      </c>
      <c r="D16">
        <v>2</v>
      </c>
      <c r="E16">
        <v>2</v>
      </c>
      <c r="F16">
        <v>177</v>
      </c>
      <c r="G16">
        <v>117</v>
      </c>
      <c r="H16">
        <f t="shared" si="0"/>
        <v>0.66101694915254239</v>
      </c>
    </row>
    <row r="17" spans="1:8">
      <c r="A17" t="s">
        <v>23</v>
      </c>
      <c r="B17">
        <v>9</v>
      </c>
      <c r="C17">
        <v>1</v>
      </c>
      <c r="D17">
        <v>2</v>
      </c>
      <c r="E17">
        <v>3</v>
      </c>
      <c r="F17">
        <v>124</v>
      </c>
      <c r="G17">
        <v>84</v>
      </c>
      <c r="H17">
        <f t="shared" si="0"/>
        <v>0.67741935483870963</v>
      </c>
    </row>
    <row r="18" spans="1:8">
      <c r="A18" t="s">
        <v>23</v>
      </c>
      <c r="B18">
        <v>9</v>
      </c>
      <c r="C18">
        <v>1</v>
      </c>
      <c r="D18">
        <v>2</v>
      </c>
      <c r="E18">
        <v>4</v>
      </c>
      <c r="F18">
        <v>103</v>
      </c>
      <c r="G18">
        <v>75</v>
      </c>
      <c r="H18">
        <f t="shared" si="0"/>
        <v>0.72815533980582525</v>
      </c>
    </row>
    <row r="19" spans="1:8">
      <c r="A19" t="s">
        <v>23</v>
      </c>
      <c r="B19">
        <v>9</v>
      </c>
      <c r="C19">
        <v>1</v>
      </c>
      <c r="D19">
        <v>2</v>
      </c>
      <c r="E19">
        <v>5</v>
      </c>
      <c r="F19">
        <v>126</v>
      </c>
      <c r="G19">
        <v>94</v>
      </c>
      <c r="H19">
        <f t="shared" si="0"/>
        <v>0.74603174603174605</v>
      </c>
    </row>
    <row r="20" spans="1:8">
      <c r="A20" t="s">
        <v>23</v>
      </c>
      <c r="B20">
        <v>9</v>
      </c>
      <c r="C20">
        <v>1</v>
      </c>
      <c r="D20">
        <v>2</v>
      </c>
      <c r="E20">
        <v>6</v>
      </c>
      <c r="F20">
        <v>207</v>
      </c>
      <c r="G20">
        <v>155</v>
      </c>
      <c r="H20">
        <f t="shared" si="0"/>
        <v>0.74879227053140096</v>
      </c>
    </row>
    <row r="21" spans="1:8">
      <c r="A21" t="s">
        <v>23</v>
      </c>
      <c r="B21">
        <v>9</v>
      </c>
      <c r="C21">
        <v>1</v>
      </c>
      <c r="D21">
        <v>2</v>
      </c>
      <c r="E21">
        <v>7</v>
      </c>
      <c r="F21">
        <v>114</v>
      </c>
      <c r="G21">
        <v>86</v>
      </c>
      <c r="H21">
        <f t="shared" si="0"/>
        <v>0.75438596491228072</v>
      </c>
    </row>
    <row r="22" spans="1:8">
      <c r="A22" t="s">
        <v>23</v>
      </c>
      <c r="B22">
        <v>9</v>
      </c>
      <c r="C22">
        <v>1</v>
      </c>
      <c r="D22">
        <v>2</v>
      </c>
      <c r="E22">
        <v>8</v>
      </c>
      <c r="F22">
        <v>171</v>
      </c>
      <c r="G22">
        <v>133</v>
      </c>
      <c r="H22">
        <f t="shared" si="0"/>
        <v>0.77777777777777779</v>
      </c>
    </row>
    <row r="23" spans="1:8">
      <c r="A23" t="s">
        <v>23</v>
      </c>
      <c r="B23">
        <v>9</v>
      </c>
      <c r="C23">
        <v>1</v>
      </c>
      <c r="D23">
        <v>2</v>
      </c>
      <c r="E23">
        <v>9</v>
      </c>
      <c r="F23">
        <v>167</v>
      </c>
      <c r="G23">
        <v>130</v>
      </c>
      <c r="H23">
        <f t="shared" si="0"/>
        <v>0.77844311377245512</v>
      </c>
    </row>
    <row r="24" spans="1:8">
      <c r="A24" t="s">
        <v>23</v>
      </c>
      <c r="B24">
        <v>9</v>
      </c>
      <c r="C24">
        <v>1</v>
      </c>
      <c r="D24">
        <v>2</v>
      </c>
      <c r="E24">
        <v>10</v>
      </c>
      <c r="F24">
        <v>110</v>
      </c>
      <c r="G24">
        <v>88</v>
      </c>
      <c r="H24">
        <f t="shared" si="0"/>
        <v>0.8</v>
      </c>
    </row>
    <row r="25" spans="1:8">
      <c r="A25" t="s">
        <v>23</v>
      </c>
      <c r="B25">
        <v>9</v>
      </c>
      <c r="C25">
        <v>2</v>
      </c>
      <c r="D25">
        <v>1</v>
      </c>
      <c r="E25">
        <v>1</v>
      </c>
      <c r="F25">
        <v>132</v>
      </c>
      <c r="G25">
        <v>106</v>
      </c>
      <c r="H25">
        <f t="shared" si="0"/>
        <v>0.80303030303030298</v>
      </c>
    </row>
    <row r="26" spans="1:8">
      <c r="A26" t="s">
        <v>23</v>
      </c>
      <c r="B26">
        <v>9</v>
      </c>
      <c r="C26">
        <v>2</v>
      </c>
      <c r="D26">
        <v>1</v>
      </c>
      <c r="E26">
        <v>2</v>
      </c>
      <c r="F26">
        <v>172</v>
      </c>
      <c r="G26">
        <v>139</v>
      </c>
      <c r="H26">
        <f t="shared" si="0"/>
        <v>0.80813953488372092</v>
      </c>
    </row>
    <row r="27" spans="1:8">
      <c r="A27" t="s">
        <v>23</v>
      </c>
      <c r="B27">
        <v>9</v>
      </c>
      <c r="C27">
        <v>2</v>
      </c>
      <c r="D27">
        <v>1</v>
      </c>
      <c r="E27">
        <v>3</v>
      </c>
      <c r="F27">
        <v>155</v>
      </c>
      <c r="G27">
        <v>127</v>
      </c>
      <c r="H27">
        <f t="shared" si="0"/>
        <v>0.8193548387096774</v>
      </c>
    </row>
    <row r="28" spans="1:8">
      <c r="A28" t="s">
        <v>23</v>
      </c>
      <c r="B28">
        <v>9</v>
      </c>
      <c r="C28">
        <v>2</v>
      </c>
      <c r="D28">
        <v>1</v>
      </c>
      <c r="E28">
        <v>4</v>
      </c>
      <c r="F28">
        <v>169</v>
      </c>
      <c r="G28">
        <v>139</v>
      </c>
      <c r="H28">
        <f t="shared" si="0"/>
        <v>0.8224852071005917</v>
      </c>
    </row>
    <row r="29" spans="1:8">
      <c r="A29" t="s">
        <v>23</v>
      </c>
      <c r="B29">
        <v>9</v>
      </c>
      <c r="C29">
        <v>2</v>
      </c>
      <c r="D29">
        <v>1</v>
      </c>
      <c r="E29">
        <v>5</v>
      </c>
      <c r="F29">
        <v>108</v>
      </c>
      <c r="G29">
        <v>89</v>
      </c>
      <c r="H29">
        <f t="shared" si="0"/>
        <v>0.82407407407407407</v>
      </c>
    </row>
    <row r="30" spans="1:8">
      <c r="A30" t="s">
        <v>23</v>
      </c>
      <c r="B30">
        <v>9</v>
      </c>
      <c r="C30">
        <v>2</v>
      </c>
      <c r="D30">
        <v>1</v>
      </c>
      <c r="E30">
        <v>6</v>
      </c>
      <c r="F30">
        <v>70</v>
      </c>
      <c r="G30">
        <v>58</v>
      </c>
      <c r="H30">
        <f t="shared" si="0"/>
        <v>0.82857142857142863</v>
      </c>
    </row>
    <row r="31" spans="1:8">
      <c r="A31" t="s">
        <v>23</v>
      </c>
      <c r="B31">
        <v>9</v>
      </c>
      <c r="C31">
        <v>2</v>
      </c>
      <c r="D31">
        <v>1</v>
      </c>
      <c r="E31">
        <v>7</v>
      </c>
      <c r="F31">
        <v>181</v>
      </c>
      <c r="G31">
        <v>150</v>
      </c>
      <c r="H31">
        <f t="shared" si="0"/>
        <v>0.82872928176795579</v>
      </c>
    </row>
    <row r="32" spans="1:8">
      <c r="A32" t="s">
        <v>23</v>
      </c>
      <c r="B32">
        <v>9</v>
      </c>
      <c r="C32">
        <v>2</v>
      </c>
      <c r="D32">
        <v>1</v>
      </c>
      <c r="E32">
        <v>8</v>
      </c>
      <c r="F32">
        <v>171</v>
      </c>
      <c r="G32">
        <v>144</v>
      </c>
      <c r="H32">
        <f t="shared" si="0"/>
        <v>0.84210526315789469</v>
      </c>
    </row>
    <row r="33" spans="1:8">
      <c r="A33" t="s">
        <v>23</v>
      </c>
      <c r="B33">
        <v>9</v>
      </c>
      <c r="C33">
        <v>2</v>
      </c>
      <c r="D33">
        <v>1</v>
      </c>
      <c r="E33">
        <v>9</v>
      </c>
      <c r="F33">
        <v>127</v>
      </c>
      <c r="G33">
        <v>108</v>
      </c>
      <c r="H33">
        <f t="shared" si="0"/>
        <v>0.85039370078740162</v>
      </c>
    </row>
    <row r="34" spans="1:8">
      <c r="A34" t="s">
        <v>23</v>
      </c>
      <c r="B34">
        <v>9</v>
      </c>
      <c r="C34">
        <v>2</v>
      </c>
      <c r="D34">
        <v>1</v>
      </c>
      <c r="E34">
        <v>10</v>
      </c>
      <c r="F34">
        <v>131</v>
      </c>
      <c r="G34">
        <v>112</v>
      </c>
      <c r="H34">
        <f t="shared" ref="H34:H65" si="1">G34/F34</f>
        <v>0.85496183206106868</v>
      </c>
    </row>
    <row r="35" spans="1:8">
      <c r="A35" t="s">
        <v>23</v>
      </c>
      <c r="B35">
        <v>9</v>
      </c>
      <c r="C35">
        <v>2</v>
      </c>
      <c r="D35">
        <v>1</v>
      </c>
      <c r="E35">
        <v>11</v>
      </c>
      <c r="F35">
        <v>145</v>
      </c>
      <c r="G35">
        <v>125</v>
      </c>
      <c r="H35">
        <f t="shared" si="1"/>
        <v>0.86206896551724133</v>
      </c>
    </row>
    <row r="36" spans="1:8">
      <c r="A36" t="s">
        <v>23</v>
      </c>
      <c r="B36">
        <v>9</v>
      </c>
      <c r="C36">
        <v>2</v>
      </c>
      <c r="D36">
        <v>2</v>
      </c>
      <c r="E36">
        <v>1</v>
      </c>
      <c r="F36">
        <v>156</v>
      </c>
      <c r="G36">
        <v>135</v>
      </c>
      <c r="H36">
        <f t="shared" si="1"/>
        <v>0.86538461538461542</v>
      </c>
    </row>
    <row r="37" spans="1:8">
      <c r="A37" t="s">
        <v>23</v>
      </c>
      <c r="B37">
        <v>9</v>
      </c>
      <c r="C37">
        <v>2</v>
      </c>
      <c r="D37">
        <v>2</v>
      </c>
      <c r="E37">
        <v>2</v>
      </c>
      <c r="F37">
        <v>133</v>
      </c>
      <c r="G37">
        <v>116</v>
      </c>
      <c r="H37">
        <f t="shared" si="1"/>
        <v>0.8721804511278195</v>
      </c>
    </row>
    <row r="38" spans="1:8">
      <c r="A38" t="s">
        <v>23</v>
      </c>
      <c r="B38">
        <v>9</v>
      </c>
      <c r="C38">
        <v>2</v>
      </c>
      <c r="D38">
        <v>2</v>
      </c>
      <c r="E38">
        <v>3</v>
      </c>
      <c r="F38">
        <v>172</v>
      </c>
      <c r="G38">
        <v>152</v>
      </c>
      <c r="H38">
        <f t="shared" si="1"/>
        <v>0.88372093023255816</v>
      </c>
    </row>
    <row r="39" spans="1:8">
      <c r="A39" t="s">
        <v>23</v>
      </c>
      <c r="B39">
        <v>9</v>
      </c>
      <c r="C39">
        <v>2</v>
      </c>
      <c r="D39">
        <v>2</v>
      </c>
      <c r="E39">
        <v>4</v>
      </c>
      <c r="F39">
        <v>161</v>
      </c>
      <c r="G39">
        <v>144</v>
      </c>
      <c r="H39">
        <f t="shared" si="1"/>
        <v>0.89440993788819878</v>
      </c>
    </row>
    <row r="40" spans="1:8">
      <c r="A40" t="s">
        <v>23</v>
      </c>
      <c r="B40">
        <v>9</v>
      </c>
      <c r="C40">
        <v>2</v>
      </c>
      <c r="D40">
        <v>2</v>
      </c>
      <c r="E40">
        <v>5</v>
      </c>
      <c r="F40">
        <v>174</v>
      </c>
      <c r="G40">
        <v>156</v>
      </c>
      <c r="H40">
        <f t="shared" si="1"/>
        <v>0.89655172413793105</v>
      </c>
    </row>
    <row r="41" spans="1:8">
      <c r="A41" t="s">
        <v>23</v>
      </c>
      <c r="B41">
        <v>9</v>
      </c>
      <c r="C41">
        <v>2</v>
      </c>
      <c r="D41">
        <v>2</v>
      </c>
      <c r="E41">
        <v>6</v>
      </c>
      <c r="F41">
        <v>190</v>
      </c>
      <c r="G41">
        <v>172</v>
      </c>
      <c r="H41">
        <f t="shared" si="1"/>
        <v>0.90526315789473688</v>
      </c>
    </row>
    <row r="42" spans="1:8">
      <c r="A42" t="s">
        <v>23</v>
      </c>
      <c r="B42">
        <v>9</v>
      </c>
      <c r="C42">
        <v>2</v>
      </c>
      <c r="D42">
        <v>2</v>
      </c>
      <c r="E42">
        <v>7</v>
      </c>
      <c r="F42">
        <v>171</v>
      </c>
      <c r="G42">
        <v>155</v>
      </c>
      <c r="H42">
        <f t="shared" si="1"/>
        <v>0.9064327485380117</v>
      </c>
    </row>
    <row r="43" spans="1:8">
      <c r="A43" t="s">
        <v>23</v>
      </c>
      <c r="B43">
        <v>9</v>
      </c>
      <c r="C43">
        <v>2</v>
      </c>
      <c r="D43">
        <v>2</v>
      </c>
      <c r="E43">
        <v>8</v>
      </c>
      <c r="F43">
        <v>130</v>
      </c>
      <c r="G43">
        <v>118</v>
      </c>
      <c r="H43">
        <f t="shared" si="1"/>
        <v>0.90769230769230769</v>
      </c>
    </row>
    <row r="44" spans="1:8">
      <c r="A44" t="s">
        <v>23</v>
      </c>
      <c r="B44">
        <v>9</v>
      </c>
      <c r="C44">
        <v>2</v>
      </c>
      <c r="D44">
        <v>2</v>
      </c>
      <c r="E44">
        <v>9</v>
      </c>
      <c r="F44">
        <v>168</v>
      </c>
      <c r="G44">
        <v>155</v>
      </c>
      <c r="H44">
        <f t="shared" si="1"/>
        <v>0.92261904761904767</v>
      </c>
    </row>
    <row r="45" spans="1:8">
      <c r="A45" t="s">
        <v>23</v>
      </c>
      <c r="B45">
        <v>9</v>
      </c>
      <c r="C45">
        <v>2</v>
      </c>
      <c r="D45">
        <v>2</v>
      </c>
      <c r="E45">
        <v>10</v>
      </c>
      <c r="F45">
        <v>106</v>
      </c>
      <c r="G45">
        <v>99</v>
      </c>
      <c r="H45">
        <f t="shared" si="1"/>
        <v>0.93396226415094341</v>
      </c>
    </row>
    <row r="46" spans="1:8">
      <c r="A46" t="s">
        <v>23</v>
      </c>
      <c r="B46">
        <v>9</v>
      </c>
      <c r="C46">
        <v>2</v>
      </c>
      <c r="D46">
        <v>2</v>
      </c>
      <c r="E46">
        <v>11</v>
      </c>
      <c r="F46">
        <v>103</v>
      </c>
      <c r="G46">
        <v>99</v>
      </c>
      <c r="H46">
        <f t="shared" si="1"/>
        <v>0.96116504854368934</v>
      </c>
    </row>
    <row r="47" spans="1:8">
      <c r="A47" t="s">
        <v>23</v>
      </c>
      <c r="B47">
        <v>9</v>
      </c>
      <c r="C47">
        <v>2</v>
      </c>
      <c r="D47">
        <v>2</v>
      </c>
      <c r="E47">
        <v>12</v>
      </c>
      <c r="F47">
        <v>106</v>
      </c>
      <c r="G47">
        <v>102</v>
      </c>
      <c r="H47">
        <f t="shared" si="1"/>
        <v>0.96226415094339623</v>
      </c>
    </row>
    <row r="48" spans="1:8">
      <c r="A48" t="s">
        <v>23</v>
      </c>
      <c r="B48">
        <v>9</v>
      </c>
      <c r="C48">
        <v>2</v>
      </c>
      <c r="D48">
        <v>2</v>
      </c>
      <c r="E48">
        <v>13</v>
      </c>
      <c r="F48">
        <v>156</v>
      </c>
      <c r="G48">
        <v>152</v>
      </c>
      <c r="H48">
        <f t="shared" si="1"/>
        <v>0.97435897435897434</v>
      </c>
    </row>
    <row r="49" spans="1:8">
      <c r="A49" t="s">
        <v>23</v>
      </c>
      <c r="B49">
        <v>3</v>
      </c>
      <c r="C49">
        <v>1</v>
      </c>
      <c r="D49">
        <v>1</v>
      </c>
      <c r="E49">
        <v>1</v>
      </c>
      <c r="F49">
        <v>55</v>
      </c>
      <c r="G49">
        <v>0</v>
      </c>
      <c r="H49">
        <f t="shared" si="1"/>
        <v>0</v>
      </c>
    </row>
    <row r="50" spans="1:8">
      <c r="A50" t="s">
        <v>23</v>
      </c>
      <c r="B50">
        <v>3</v>
      </c>
      <c r="C50">
        <v>1</v>
      </c>
      <c r="D50">
        <v>1</v>
      </c>
      <c r="E50">
        <v>2</v>
      </c>
      <c r="F50">
        <v>10</v>
      </c>
      <c r="G50">
        <v>0</v>
      </c>
      <c r="H50">
        <f t="shared" si="1"/>
        <v>0</v>
      </c>
    </row>
    <row r="51" spans="1:8">
      <c r="A51" t="s">
        <v>23</v>
      </c>
      <c r="B51">
        <v>3</v>
      </c>
      <c r="C51">
        <v>1</v>
      </c>
      <c r="D51">
        <v>1</v>
      </c>
      <c r="E51">
        <v>3</v>
      </c>
      <c r="F51">
        <v>156</v>
      </c>
      <c r="G51">
        <v>88</v>
      </c>
      <c r="H51">
        <f t="shared" si="1"/>
        <v>0.5641025641025641</v>
      </c>
    </row>
    <row r="52" spans="1:8">
      <c r="A52" t="s">
        <v>23</v>
      </c>
      <c r="B52">
        <v>3</v>
      </c>
      <c r="C52">
        <v>1</v>
      </c>
      <c r="D52">
        <v>1</v>
      </c>
      <c r="E52">
        <v>4</v>
      </c>
      <c r="F52">
        <v>156</v>
      </c>
      <c r="G52">
        <v>90</v>
      </c>
      <c r="H52">
        <f t="shared" si="1"/>
        <v>0.57692307692307687</v>
      </c>
    </row>
    <row r="53" spans="1:8">
      <c r="A53" t="s">
        <v>23</v>
      </c>
      <c r="B53">
        <v>3</v>
      </c>
      <c r="C53">
        <v>1</v>
      </c>
      <c r="D53">
        <v>1</v>
      </c>
      <c r="E53">
        <v>5</v>
      </c>
      <c r="F53">
        <v>155</v>
      </c>
      <c r="G53">
        <v>86</v>
      </c>
      <c r="H53">
        <f t="shared" si="1"/>
        <v>0.55483870967741933</v>
      </c>
    </row>
    <row r="54" spans="1:8">
      <c r="A54" t="s">
        <v>23</v>
      </c>
      <c r="B54">
        <v>3</v>
      </c>
      <c r="C54">
        <v>1</v>
      </c>
      <c r="D54">
        <v>1</v>
      </c>
      <c r="E54">
        <v>6</v>
      </c>
      <c r="F54">
        <v>173</v>
      </c>
      <c r="G54">
        <v>130</v>
      </c>
      <c r="H54">
        <f t="shared" si="1"/>
        <v>0.75144508670520227</v>
      </c>
    </row>
    <row r="55" spans="1:8">
      <c r="A55" t="s">
        <v>23</v>
      </c>
      <c r="B55">
        <v>3</v>
      </c>
      <c r="C55">
        <v>1</v>
      </c>
      <c r="D55">
        <v>1</v>
      </c>
      <c r="E55">
        <v>7</v>
      </c>
      <c r="F55">
        <v>175</v>
      </c>
      <c r="G55">
        <v>132</v>
      </c>
      <c r="H55">
        <f t="shared" si="1"/>
        <v>0.75428571428571434</v>
      </c>
    </row>
    <row r="56" spans="1:8">
      <c r="A56" t="s">
        <v>23</v>
      </c>
      <c r="B56">
        <v>3</v>
      </c>
      <c r="C56">
        <v>1</v>
      </c>
      <c r="D56">
        <v>1</v>
      </c>
      <c r="E56">
        <v>8</v>
      </c>
      <c r="F56">
        <v>170</v>
      </c>
      <c r="G56">
        <v>128</v>
      </c>
      <c r="H56">
        <f t="shared" si="1"/>
        <v>0.75294117647058822</v>
      </c>
    </row>
    <row r="57" spans="1:8">
      <c r="A57" t="s">
        <v>23</v>
      </c>
      <c r="B57">
        <v>3</v>
      </c>
      <c r="C57">
        <v>1</v>
      </c>
      <c r="D57">
        <v>1</v>
      </c>
      <c r="E57">
        <v>9</v>
      </c>
      <c r="F57">
        <v>113</v>
      </c>
      <c r="G57">
        <v>90</v>
      </c>
      <c r="H57">
        <f t="shared" si="1"/>
        <v>0.79646017699115046</v>
      </c>
    </row>
    <row r="58" spans="1:8">
      <c r="A58" t="s">
        <v>23</v>
      </c>
      <c r="B58">
        <v>3</v>
      </c>
      <c r="C58">
        <v>1</v>
      </c>
      <c r="D58">
        <v>1</v>
      </c>
      <c r="E58">
        <v>10</v>
      </c>
      <c r="F58">
        <v>113</v>
      </c>
      <c r="G58">
        <v>92</v>
      </c>
      <c r="H58">
        <f t="shared" si="1"/>
        <v>0.81415929203539827</v>
      </c>
    </row>
    <row r="59" spans="1:8">
      <c r="A59" t="s">
        <v>23</v>
      </c>
      <c r="B59">
        <v>3</v>
      </c>
      <c r="C59">
        <v>1</v>
      </c>
      <c r="D59">
        <v>1</v>
      </c>
      <c r="E59">
        <v>11</v>
      </c>
      <c r="F59">
        <v>111</v>
      </c>
      <c r="G59">
        <v>88</v>
      </c>
      <c r="H59">
        <f t="shared" si="1"/>
        <v>0.7927927927927928</v>
      </c>
    </row>
    <row r="60" spans="1:8">
      <c r="A60" t="s">
        <v>23</v>
      </c>
      <c r="B60">
        <v>3</v>
      </c>
      <c r="C60">
        <v>1</v>
      </c>
      <c r="D60">
        <v>1</v>
      </c>
      <c r="E60">
        <v>12</v>
      </c>
      <c r="F60">
        <v>107</v>
      </c>
      <c r="G60">
        <v>91</v>
      </c>
      <c r="H60">
        <f t="shared" si="1"/>
        <v>0.85046728971962615</v>
      </c>
    </row>
    <row r="61" spans="1:8">
      <c r="A61" t="s">
        <v>23</v>
      </c>
      <c r="B61">
        <v>3</v>
      </c>
      <c r="C61">
        <v>1</v>
      </c>
      <c r="D61">
        <v>1</v>
      </c>
      <c r="E61">
        <v>13</v>
      </c>
      <c r="F61">
        <v>108</v>
      </c>
      <c r="G61">
        <v>89</v>
      </c>
      <c r="H61">
        <f t="shared" si="1"/>
        <v>0.82407407407407407</v>
      </c>
    </row>
    <row r="62" spans="1:8">
      <c r="A62" t="s">
        <v>23</v>
      </c>
      <c r="B62">
        <v>3</v>
      </c>
      <c r="C62">
        <v>1</v>
      </c>
      <c r="D62">
        <v>1</v>
      </c>
      <c r="E62">
        <v>14</v>
      </c>
      <c r="F62">
        <v>107</v>
      </c>
      <c r="G62">
        <v>89</v>
      </c>
      <c r="H62">
        <f t="shared" si="1"/>
        <v>0.83177570093457942</v>
      </c>
    </row>
    <row r="63" spans="1:8">
      <c r="A63" t="s">
        <v>23</v>
      </c>
      <c r="B63">
        <v>3</v>
      </c>
      <c r="C63">
        <v>1</v>
      </c>
      <c r="D63">
        <v>2</v>
      </c>
      <c r="E63">
        <v>1</v>
      </c>
      <c r="F63">
        <v>140</v>
      </c>
      <c r="G63">
        <v>123</v>
      </c>
      <c r="H63">
        <f t="shared" si="1"/>
        <v>0.87857142857142856</v>
      </c>
    </row>
    <row r="64" spans="1:8">
      <c r="A64" t="s">
        <v>23</v>
      </c>
      <c r="B64">
        <v>3</v>
      </c>
      <c r="C64">
        <v>1</v>
      </c>
      <c r="D64">
        <v>2</v>
      </c>
      <c r="E64">
        <v>2</v>
      </c>
      <c r="F64">
        <v>140</v>
      </c>
      <c r="G64">
        <v>123</v>
      </c>
      <c r="H64">
        <f t="shared" si="1"/>
        <v>0.87857142857142856</v>
      </c>
    </row>
    <row r="65" spans="1:8">
      <c r="A65" t="s">
        <v>23</v>
      </c>
      <c r="B65">
        <v>3</v>
      </c>
      <c r="C65">
        <v>1</v>
      </c>
      <c r="D65">
        <v>2</v>
      </c>
      <c r="E65">
        <v>3</v>
      </c>
      <c r="F65">
        <v>140</v>
      </c>
      <c r="G65">
        <v>123</v>
      </c>
      <c r="H65">
        <f t="shared" si="1"/>
        <v>0.87857142857142856</v>
      </c>
    </row>
    <row r="66" spans="1:8">
      <c r="A66" t="s">
        <v>23</v>
      </c>
      <c r="B66">
        <v>3</v>
      </c>
      <c r="C66">
        <v>1</v>
      </c>
      <c r="D66">
        <v>2</v>
      </c>
      <c r="E66">
        <v>4</v>
      </c>
      <c r="F66">
        <v>143</v>
      </c>
      <c r="G66">
        <v>127</v>
      </c>
      <c r="H66">
        <f t="shared" ref="H66:H97" si="2">G66/F66</f>
        <v>0.88811188811188813</v>
      </c>
    </row>
    <row r="67" spans="1:8">
      <c r="A67" t="s">
        <v>23</v>
      </c>
      <c r="B67">
        <v>3</v>
      </c>
      <c r="C67">
        <v>1</v>
      </c>
      <c r="D67">
        <v>2</v>
      </c>
      <c r="E67">
        <v>5</v>
      </c>
      <c r="F67">
        <v>143</v>
      </c>
      <c r="G67">
        <v>126</v>
      </c>
      <c r="H67">
        <f t="shared" si="2"/>
        <v>0.88111888111888115</v>
      </c>
    </row>
    <row r="68" spans="1:8">
      <c r="A68" t="s">
        <v>23</v>
      </c>
      <c r="B68">
        <v>3</v>
      </c>
      <c r="C68">
        <v>1</v>
      </c>
      <c r="D68">
        <v>2</v>
      </c>
      <c r="E68">
        <v>6</v>
      </c>
      <c r="F68">
        <v>142</v>
      </c>
      <c r="G68">
        <v>125</v>
      </c>
      <c r="H68">
        <f t="shared" si="2"/>
        <v>0.88028169014084512</v>
      </c>
    </row>
    <row r="69" spans="1:8">
      <c r="A69" t="s">
        <v>23</v>
      </c>
      <c r="B69">
        <v>3</v>
      </c>
      <c r="C69">
        <v>1</v>
      </c>
      <c r="D69">
        <v>2</v>
      </c>
      <c r="E69">
        <v>7</v>
      </c>
      <c r="F69">
        <v>145</v>
      </c>
      <c r="G69">
        <v>131</v>
      </c>
      <c r="H69">
        <f t="shared" si="2"/>
        <v>0.90344827586206899</v>
      </c>
    </row>
    <row r="70" spans="1:8">
      <c r="A70" t="s">
        <v>23</v>
      </c>
      <c r="B70">
        <v>3</v>
      </c>
      <c r="C70">
        <v>1</v>
      </c>
      <c r="D70">
        <v>2</v>
      </c>
      <c r="E70">
        <v>8</v>
      </c>
      <c r="F70">
        <v>146</v>
      </c>
      <c r="G70">
        <v>131</v>
      </c>
      <c r="H70">
        <f t="shared" si="2"/>
        <v>0.89726027397260277</v>
      </c>
    </row>
    <row r="71" spans="1:8">
      <c r="A71" t="s">
        <v>23</v>
      </c>
      <c r="B71">
        <v>3</v>
      </c>
      <c r="C71">
        <v>1</v>
      </c>
      <c r="D71">
        <v>2</v>
      </c>
      <c r="E71">
        <v>9</v>
      </c>
      <c r="F71">
        <v>145</v>
      </c>
      <c r="G71">
        <v>129</v>
      </c>
      <c r="H71">
        <f t="shared" si="2"/>
        <v>0.8896551724137931</v>
      </c>
    </row>
    <row r="72" spans="1:8">
      <c r="A72" t="s">
        <v>23</v>
      </c>
      <c r="B72">
        <v>3</v>
      </c>
      <c r="C72">
        <v>1</v>
      </c>
      <c r="D72">
        <v>2</v>
      </c>
      <c r="E72">
        <v>10</v>
      </c>
      <c r="F72">
        <v>135</v>
      </c>
      <c r="G72">
        <v>124</v>
      </c>
      <c r="H72">
        <f t="shared" si="2"/>
        <v>0.91851851851851851</v>
      </c>
    </row>
    <row r="73" spans="1:8">
      <c r="A73" t="s">
        <v>23</v>
      </c>
      <c r="B73">
        <v>3</v>
      </c>
      <c r="C73">
        <v>2</v>
      </c>
      <c r="D73">
        <v>1</v>
      </c>
      <c r="E73">
        <v>1</v>
      </c>
      <c r="F73">
        <v>132</v>
      </c>
      <c r="G73">
        <v>124</v>
      </c>
      <c r="H73">
        <f t="shared" si="2"/>
        <v>0.93939393939393945</v>
      </c>
    </row>
    <row r="74" spans="1:8">
      <c r="A74" t="s">
        <v>23</v>
      </c>
      <c r="B74">
        <v>3</v>
      </c>
      <c r="C74">
        <v>2</v>
      </c>
      <c r="D74">
        <v>1</v>
      </c>
      <c r="E74">
        <v>2</v>
      </c>
      <c r="F74">
        <v>135</v>
      </c>
      <c r="G74">
        <v>126</v>
      </c>
      <c r="H74">
        <f t="shared" si="2"/>
        <v>0.93333333333333335</v>
      </c>
    </row>
    <row r="75" spans="1:8">
      <c r="A75" t="s">
        <v>23</v>
      </c>
      <c r="B75">
        <v>3</v>
      </c>
      <c r="C75">
        <v>2</v>
      </c>
      <c r="D75">
        <v>1</v>
      </c>
      <c r="E75">
        <v>3</v>
      </c>
      <c r="F75">
        <v>130</v>
      </c>
      <c r="G75">
        <v>122</v>
      </c>
      <c r="H75">
        <f t="shared" si="2"/>
        <v>0.93846153846153846</v>
      </c>
    </row>
    <row r="76" spans="1:8">
      <c r="A76" t="s">
        <v>23</v>
      </c>
      <c r="B76">
        <v>3</v>
      </c>
      <c r="C76">
        <v>2</v>
      </c>
      <c r="D76">
        <v>1</v>
      </c>
      <c r="E76">
        <v>4</v>
      </c>
      <c r="F76">
        <v>130</v>
      </c>
      <c r="G76">
        <v>121</v>
      </c>
      <c r="H76">
        <f t="shared" si="2"/>
        <v>0.93076923076923079</v>
      </c>
    </row>
    <row r="77" spans="1:8">
      <c r="A77" t="s">
        <v>23</v>
      </c>
      <c r="B77">
        <v>3</v>
      </c>
      <c r="C77">
        <v>2</v>
      </c>
      <c r="D77">
        <v>1</v>
      </c>
      <c r="E77">
        <v>5</v>
      </c>
      <c r="F77">
        <v>128</v>
      </c>
      <c r="G77">
        <v>122</v>
      </c>
      <c r="H77">
        <f t="shared" si="2"/>
        <v>0.953125</v>
      </c>
    </row>
    <row r="78" spans="1:8">
      <c r="A78" t="s">
        <v>23</v>
      </c>
      <c r="B78">
        <v>3</v>
      </c>
      <c r="C78">
        <v>2</v>
      </c>
      <c r="D78">
        <v>1</v>
      </c>
      <c r="E78">
        <v>6</v>
      </c>
      <c r="F78">
        <v>140</v>
      </c>
      <c r="G78">
        <v>133</v>
      </c>
      <c r="H78">
        <f t="shared" si="2"/>
        <v>0.95</v>
      </c>
    </row>
    <row r="79" spans="1:8">
      <c r="A79" t="s">
        <v>23</v>
      </c>
      <c r="B79">
        <v>3</v>
      </c>
      <c r="C79">
        <v>2</v>
      </c>
      <c r="D79">
        <v>1</v>
      </c>
      <c r="E79">
        <v>7</v>
      </c>
      <c r="F79">
        <v>140</v>
      </c>
      <c r="G79">
        <v>135</v>
      </c>
      <c r="H79">
        <f t="shared" si="2"/>
        <v>0.9642857142857143</v>
      </c>
    </row>
    <row r="80" spans="1:8">
      <c r="A80" t="s">
        <v>23</v>
      </c>
      <c r="B80">
        <v>3</v>
      </c>
      <c r="C80">
        <v>2</v>
      </c>
      <c r="D80">
        <v>1</v>
      </c>
      <c r="E80">
        <v>8</v>
      </c>
      <c r="F80">
        <v>145</v>
      </c>
      <c r="G80">
        <v>133</v>
      </c>
      <c r="H80">
        <f t="shared" si="2"/>
        <v>0.91724137931034477</v>
      </c>
    </row>
    <row r="81" spans="1:8">
      <c r="A81" t="s">
        <v>23</v>
      </c>
      <c r="B81">
        <v>3</v>
      </c>
      <c r="C81">
        <v>2</v>
      </c>
      <c r="D81">
        <v>1</v>
      </c>
      <c r="E81">
        <v>9</v>
      </c>
      <c r="F81">
        <v>141</v>
      </c>
      <c r="G81">
        <v>135</v>
      </c>
      <c r="H81">
        <f t="shared" si="2"/>
        <v>0.95744680851063835</v>
      </c>
    </row>
    <row r="82" spans="1:8">
      <c r="A82" t="s">
        <v>23</v>
      </c>
      <c r="B82">
        <v>3</v>
      </c>
      <c r="C82">
        <v>2</v>
      </c>
      <c r="D82">
        <v>2</v>
      </c>
      <c r="E82">
        <v>1</v>
      </c>
      <c r="F82">
        <v>141</v>
      </c>
      <c r="G82">
        <v>129</v>
      </c>
      <c r="H82">
        <f t="shared" si="2"/>
        <v>0.91489361702127658</v>
      </c>
    </row>
    <row r="83" spans="1:8">
      <c r="A83" t="s">
        <v>23</v>
      </c>
      <c r="B83">
        <v>3</v>
      </c>
      <c r="C83">
        <v>2</v>
      </c>
      <c r="D83">
        <v>2</v>
      </c>
      <c r="E83">
        <v>2</v>
      </c>
      <c r="F83">
        <v>141</v>
      </c>
      <c r="G83">
        <v>134</v>
      </c>
      <c r="H83">
        <f t="shared" si="2"/>
        <v>0.95035460992907805</v>
      </c>
    </row>
    <row r="84" spans="1:8">
      <c r="A84" t="s">
        <v>23</v>
      </c>
      <c r="B84">
        <v>3</v>
      </c>
      <c r="C84">
        <v>2</v>
      </c>
      <c r="D84">
        <v>2</v>
      </c>
      <c r="E84">
        <v>3</v>
      </c>
      <c r="F84">
        <v>153</v>
      </c>
      <c r="G84">
        <v>147</v>
      </c>
      <c r="H84">
        <f t="shared" si="2"/>
        <v>0.96078431372549022</v>
      </c>
    </row>
    <row r="85" spans="1:8">
      <c r="A85" t="s">
        <v>23</v>
      </c>
      <c r="B85">
        <v>3</v>
      </c>
      <c r="C85">
        <v>2</v>
      </c>
      <c r="D85">
        <v>2</v>
      </c>
      <c r="E85">
        <v>4</v>
      </c>
      <c r="F85">
        <v>153</v>
      </c>
      <c r="G85">
        <v>148</v>
      </c>
      <c r="H85">
        <f t="shared" si="2"/>
        <v>0.9673202614379085</v>
      </c>
    </row>
    <row r="86" spans="1:8">
      <c r="A86" t="s">
        <v>23</v>
      </c>
      <c r="B86">
        <v>3</v>
      </c>
      <c r="C86">
        <v>2</v>
      </c>
      <c r="D86">
        <v>2</v>
      </c>
      <c r="E86">
        <v>5</v>
      </c>
      <c r="F86">
        <v>152</v>
      </c>
      <c r="G86">
        <v>147</v>
      </c>
      <c r="H86">
        <f t="shared" si="2"/>
        <v>0.96710526315789469</v>
      </c>
    </row>
    <row r="87" spans="1:8">
      <c r="A87" t="s">
        <v>23</v>
      </c>
      <c r="B87">
        <v>3</v>
      </c>
      <c r="C87">
        <v>2</v>
      </c>
      <c r="D87">
        <v>2</v>
      </c>
      <c r="E87">
        <v>6</v>
      </c>
      <c r="F87">
        <v>190</v>
      </c>
      <c r="G87">
        <v>187</v>
      </c>
      <c r="H87">
        <f t="shared" si="2"/>
        <v>0.98421052631578942</v>
      </c>
    </row>
    <row r="88" spans="1:8">
      <c r="A88" t="s">
        <v>23</v>
      </c>
      <c r="B88">
        <v>3</v>
      </c>
      <c r="C88">
        <v>2</v>
      </c>
      <c r="D88">
        <v>2</v>
      </c>
      <c r="E88">
        <v>7</v>
      </c>
      <c r="F88">
        <v>188</v>
      </c>
      <c r="G88">
        <v>185</v>
      </c>
      <c r="H88">
        <f t="shared" si="2"/>
        <v>0.98404255319148937</v>
      </c>
    </row>
    <row r="89" spans="1:8">
      <c r="A89" t="s">
        <v>23</v>
      </c>
      <c r="B89">
        <v>3</v>
      </c>
      <c r="C89">
        <v>2</v>
      </c>
      <c r="D89">
        <v>2</v>
      </c>
      <c r="E89">
        <v>8</v>
      </c>
      <c r="F89">
        <v>190</v>
      </c>
      <c r="G89">
        <v>188</v>
      </c>
      <c r="H89">
        <f t="shared" si="2"/>
        <v>0.98947368421052628</v>
      </c>
    </row>
    <row r="90" spans="1:8">
      <c r="A90" t="s">
        <v>23</v>
      </c>
      <c r="B90">
        <v>3</v>
      </c>
      <c r="C90">
        <v>2</v>
      </c>
      <c r="D90">
        <v>2</v>
      </c>
      <c r="E90">
        <v>9</v>
      </c>
      <c r="F90">
        <v>146</v>
      </c>
      <c r="G90">
        <v>144</v>
      </c>
      <c r="H90">
        <f t="shared" si="2"/>
        <v>0.98630136986301364</v>
      </c>
    </row>
    <row r="91" spans="1:8">
      <c r="A91" t="s">
        <v>23</v>
      </c>
      <c r="B91">
        <v>3</v>
      </c>
      <c r="C91">
        <v>2</v>
      </c>
      <c r="D91">
        <v>2</v>
      </c>
      <c r="E91">
        <v>10</v>
      </c>
      <c r="F91">
        <v>145</v>
      </c>
      <c r="G91">
        <v>143</v>
      </c>
      <c r="H91">
        <f t="shared" si="2"/>
        <v>0.98620689655172411</v>
      </c>
    </row>
    <row r="92" spans="1:8">
      <c r="A92" t="s">
        <v>23</v>
      </c>
      <c r="B92">
        <v>3</v>
      </c>
      <c r="C92">
        <v>2</v>
      </c>
      <c r="D92">
        <v>2</v>
      </c>
      <c r="E92">
        <v>11</v>
      </c>
      <c r="F92">
        <v>145</v>
      </c>
      <c r="G92">
        <v>144</v>
      </c>
      <c r="H92">
        <f t="shared" si="2"/>
        <v>0.99310344827586206</v>
      </c>
    </row>
    <row r="93" spans="1:8">
      <c r="A93" t="s">
        <v>23</v>
      </c>
      <c r="B93">
        <v>3</v>
      </c>
      <c r="C93">
        <v>2</v>
      </c>
      <c r="D93">
        <v>2</v>
      </c>
      <c r="E93">
        <v>12</v>
      </c>
      <c r="F93">
        <v>175</v>
      </c>
      <c r="G93">
        <v>174</v>
      </c>
      <c r="H93">
        <f t="shared" si="2"/>
        <v>0.99428571428571433</v>
      </c>
    </row>
    <row r="94" spans="1:8">
      <c r="A94" t="s">
        <v>23</v>
      </c>
      <c r="B94">
        <v>3</v>
      </c>
      <c r="C94">
        <v>2</v>
      </c>
      <c r="D94">
        <v>2</v>
      </c>
      <c r="E94">
        <v>13</v>
      </c>
      <c r="F94">
        <v>185</v>
      </c>
      <c r="G94">
        <v>184</v>
      </c>
      <c r="H94">
        <f t="shared" si="2"/>
        <v>0.99459459459459465</v>
      </c>
    </row>
    <row r="95" spans="1:8">
      <c r="A95" t="s">
        <v>23</v>
      </c>
      <c r="B95">
        <v>3</v>
      </c>
      <c r="C95">
        <v>2</v>
      </c>
      <c r="D95">
        <v>2</v>
      </c>
      <c r="E95">
        <v>14</v>
      </c>
      <c r="F95">
        <v>176</v>
      </c>
      <c r="G95">
        <v>175</v>
      </c>
      <c r="H95">
        <f t="shared" si="2"/>
        <v>0.99431818181818177</v>
      </c>
    </row>
    <row r="96" spans="1:8">
      <c r="A96" t="s">
        <v>34</v>
      </c>
      <c r="B96">
        <v>9</v>
      </c>
      <c r="C96">
        <v>1</v>
      </c>
      <c r="D96">
        <v>1</v>
      </c>
      <c r="E96">
        <v>1</v>
      </c>
      <c r="F96">
        <v>148</v>
      </c>
      <c r="G96">
        <v>70</v>
      </c>
      <c r="H96">
        <f t="shared" si="2"/>
        <v>0.47297297297297297</v>
      </c>
    </row>
    <row r="97" spans="1:8">
      <c r="A97" t="s">
        <v>34</v>
      </c>
      <c r="B97">
        <v>9</v>
      </c>
      <c r="C97">
        <v>1</v>
      </c>
      <c r="D97">
        <v>1</v>
      </c>
      <c r="E97">
        <v>2</v>
      </c>
      <c r="F97">
        <v>196</v>
      </c>
      <c r="G97">
        <v>112</v>
      </c>
      <c r="H97">
        <f t="shared" si="2"/>
        <v>0.5714285714285714</v>
      </c>
    </row>
    <row r="98" spans="1:8">
      <c r="A98" t="s">
        <v>34</v>
      </c>
      <c r="B98">
        <v>9</v>
      </c>
      <c r="C98">
        <v>1</v>
      </c>
      <c r="D98">
        <v>1</v>
      </c>
      <c r="E98">
        <v>3</v>
      </c>
      <c r="F98">
        <v>142</v>
      </c>
      <c r="G98">
        <v>82</v>
      </c>
      <c r="H98">
        <f t="shared" ref="H98:H129" si="3">G98/F98</f>
        <v>0.57746478873239437</v>
      </c>
    </row>
    <row r="99" spans="1:8">
      <c r="A99" t="s">
        <v>34</v>
      </c>
      <c r="B99">
        <v>9</v>
      </c>
      <c r="C99">
        <v>1</v>
      </c>
      <c r="D99">
        <v>1</v>
      </c>
      <c r="E99">
        <v>4</v>
      </c>
      <c r="F99">
        <v>180</v>
      </c>
      <c r="G99">
        <v>104</v>
      </c>
      <c r="H99">
        <f t="shared" si="3"/>
        <v>0.57777777777777772</v>
      </c>
    </row>
    <row r="100" spans="1:8">
      <c r="A100" t="s">
        <v>34</v>
      </c>
      <c r="B100">
        <v>9</v>
      </c>
      <c r="C100">
        <v>1</v>
      </c>
      <c r="D100">
        <v>1</v>
      </c>
      <c r="E100">
        <v>5</v>
      </c>
      <c r="F100">
        <v>64</v>
      </c>
      <c r="G100">
        <v>38</v>
      </c>
      <c r="H100">
        <f t="shared" si="3"/>
        <v>0.59375</v>
      </c>
    </row>
    <row r="101" spans="1:8">
      <c r="A101" t="s">
        <v>34</v>
      </c>
      <c r="B101">
        <v>9</v>
      </c>
      <c r="C101">
        <v>1</v>
      </c>
      <c r="D101">
        <v>1</v>
      </c>
      <c r="E101">
        <v>6</v>
      </c>
      <c r="F101">
        <v>143</v>
      </c>
      <c r="G101">
        <v>87</v>
      </c>
      <c r="H101">
        <f t="shared" si="3"/>
        <v>0.60839160839160844</v>
      </c>
    </row>
    <row r="102" spans="1:8">
      <c r="A102" t="s">
        <v>34</v>
      </c>
      <c r="B102">
        <v>9</v>
      </c>
      <c r="C102">
        <v>1</v>
      </c>
      <c r="D102">
        <v>1</v>
      </c>
      <c r="E102">
        <v>7</v>
      </c>
      <c r="F102">
        <v>130</v>
      </c>
      <c r="G102">
        <v>80</v>
      </c>
      <c r="H102">
        <f t="shared" si="3"/>
        <v>0.61538461538461542</v>
      </c>
    </row>
    <row r="103" spans="1:8">
      <c r="A103" t="s">
        <v>34</v>
      </c>
      <c r="B103">
        <v>9</v>
      </c>
      <c r="C103">
        <v>1</v>
      </c>
      <c r="D103">
        <v>1</v>
      </c>
      <c r="E103">
        <v>8</v>
      </c>
      <c r="F103">
        <v>116</v>
      </c>
      <c r="G103">
        <v>72</v>
      </c>
      <c r="H103">
        <f t="shared" si="3"/>
        <v>0.62068965517241381</v>
      </c>
    </row>
    <row r="104" spans="1:8">
      <c r="A104" t="s">
        <v>34</v>
      </c>
      <c r="B104">
        <v>9</v>
      </c>
      <c r="C104">
        <v>1</v>
      </c>
      <c r="D104">
        <v>1</v>
      </c>
      <c r="E104">
        <v>9</v>
      </c>
      <c r="F104">
        <v>78</v>
      </c>
      <c r="G104">
        <v>50</v>
      </c>
      <c r="H104">
        <f t="shared" si="3"/>
        <v>0.64102564102564108</v>
      </c>
    </row>
    <row r="105" spans="1:8">
      <c r="A105" t="s">
        <v>34</v>
      </c>
      <c r="B105">
        <v>9</v>
      </c>
      <c r="C105">
        <v>1</v>
      </c>
      <c r="D105">
        <v>1</v>
      </c>
      <c r="E105">
        <v>10</v>
      </c>
      <c r="F105">
        <v>79</v>
      </c>
      <c r="G105">
        <v>51</v>
      </c>
      <c r="H105">
        <f t="shared" si="3"/>
        <v>0.64556962025316456</v>
      </c>
    </row>
    <row r="106" spans="1:8">
      <c r="A106" t="s">
        <v>34</v>
      </c>
      <c r="B106">
        <v>9</v>
      </c>
      <c r="C106">
        <v>1</v>
      </c>
      <c r="D106">
        <v>1</v>
      </c>
      <c r="E106">
        <v>11</v>
      </c>
      <c r="F106">
        <v>192</v>
      </c>
      <c r="G106">
        <v>128</v>
      </c>
      <c r="H106">
        <f t="shared" si="3"/>
        <v>0.66666666666666663</v>
      </c>
    </row>
    <row r="107" spans="1:8">
      <c r="A107" t="s">
        <v>34</v>
      </c>
      <c r="B107">
        <v>9</v>
      </c>
      <c r="C107">
        <v>1</v>
      </c>
      <c r="D107">
        <v>1</v>
      </c>
      <c r="E107">
        <v>12</v>
      </c>
      <c r="F107">
        <v>140</v>
      </c>
      <c r="G107">
        <v>94</v>
      </c>
      <c r="H107">
        <f t="shared" si="3"/>
        <v>0.67142857142857137</v>
      </c>
    </row>
    <row r="108" spans="1:8">
      <c r="A108" t="s">
        <v>34</v>
      </c>
      <c r="B108">
        <v>9</v>
      </c>
      <c r="C108">
        <v>1</v>
      </c>
      <c r="D108">
        <v>2</v>
      </c>
      <c r="E108">
        <v>1</v>
      </c>
      <c r="F108">
        <v>67</v>
      </c>
      <c r="G108">
        <v>45</v>
      </c>
      <c r="H108">
        <f t="shared" si="3"/>
        <v>0.67164179104477617</v>
      </c>
    </row>
    <row r="109" spans="1:8">
      <c r="A109" t="s">
        <v>34</v>
      </c>
      <c r="B109">
        <v>9</v>
      </c>
      <c r="C109">
        <v>1</v>
      </c>
      <c r="D109">
        <v>2</v>
      </c>
      <c r="E109">
        <v>2</v>
      </c>
      <c r="F109">
        <v>192</v>
      </c>
      <c r="G109">
        <v>132</v>
      </c>
      <c r="H109">
        <f t="shared" si="3"/>
        <v>0.6875</v>
      </c>
    </row>
    <row r="110" spans="1:8">
      <c r="A110" t="s">
        <v>34</v>
      </c>
      <c r="B110">
        <v>9</v>
      </c>
      <c r="C110">
        <v>1</v>
      </c>
      <c r="D110">
        <v>2</v>
      </c>
      <c r="E110">
        <v>3</v>
      </c>
      <c r="F110">
        <v>210</v>
      </c>
      <c r="G110">
        <v>146</v>
      </c>
      <c r="H110">
        <f t="shared" si="3"/>
        <v>0.69523809523809521</v>
      </c>
    </row>
    <row r="111" spans="1:8">
      <c r="A111" t="s">
        <v>34</v>
      </c>
      <c r="B111">
        <v>9</v>
      </c>
      <c r="C111">
        <v>1</v>
      </c>
      <c r="D111">
        <v>2</v>
      </c>
      <c r="E111">
        <v>4</v>
      </c>
      <c r="F111">
        <v>66</v>
      </c>
      <c r="G111">
        <v>46</v>
      </c>
      <c r="H111">
        <f t="shared" si="3"/>
        <v>0.69696969696969702</v>
      </c>
    </row>
    <row r="112" spans="1:8">
      <c r="A112" t="s">
        <v>34</v>
      </c>
      <c r="B112">
        <v>9</v>
      </c>
      <c r="C112">
        <v>1</v>
      </c>
      <c r="D112">
        <v>2</v>
      </c>
      <c r="E112">
        <v>5</v>
      </c>
      <c r="F112">
        <v>120</v>
      </c>
      <c r="G112">
        <v>85</v>
      </c>
      <c r="H112">
        <f t="shared" si="3"/>
        <v>0.70833333333333337</v>
      </c>
    </row>
    <row r="113" spans="1:8">
      <c r="A113" t="s">
        <v>34</v>
      </c>
      <c r="B113">
        <v>9</v>
      </c>
      <c r="C113">
        <v>1</v>
      </c>
      <c r="D113">
        <v>2</v>
      </c>
      <c r="E113">
        <v>6</v>
      </c>
      <c r="F113">
        <v>105</v>
      </c>
      <c r="G113">
        <v>76</v>
      </c>
      <c r="H113">
        <f t="shared" si="3"/>
        <v>0.72380952380952379</v>
      </c>
    </row>
    <row r="114" spans="1:8">
      <c r="A114" t="s">
        <v>34</v>
      </c>
      <c r="B114">
        <v>9</v>
      </c>
      <c r="C114">
        <v>1</v>
      </c>
      <c r="D114">
        <v>2</v>
      </c>
      <c r="E114">
        <v>7</v>
      </c>
      <c r="F114">
        <v>152</v>
      </c>
      <c r="G114">
        <v>118</v>
      </c>
      <c r="H114">
        <f t="shared" si="3"/>
        <v>0.77631578947368418</v>
      </c>
    </row>
    <row r="115" spans="1:8">
      <c r="A115" t="s">
        <v>34</v>
      </c>
      <c r="B115">
        <v>9</v>
      </c>
      <c r="C115">
        <v>1</v>
      </c>
      <c r="D115">
        <v>2</v>
      </c>
      <c r="E115">
        <v>8</v>
      </c>
      <c r="F115">
        <v>204</v>
      </c>
      <c r="G115">
        <v>162</v>
      </c>
      <c r="H115">
        <f t="shared" si="3"/>
        <v>0.79411764705882348</v>
      </c>
    </row>
    <row r="116" spans="1:8">
      <c r="A116" t="s">
        <v>34</v>
      </c>
      <c r="B116">
        <v>9</v>
      </c>
      <c r="C116">
        <v>1</v>
      </c>
      <c r="D116">
        <v>2</v>
      </c>
      <c r="E116">
        <v>9</v>
      </c>
      <c r="F116">
        <v>153</v>
      </c>
      <c r="G116">
        <v>124</v>
      </c>
      <c r="H116">
        <f t="shared" si="3"/>
        <v>0.81045751633986929</v>
      </c>
    </row>
    <row r="117" spans="1:8">
      <c r="A117" t="s">
        <v>34</v>
      </c>
      <c r="B117">
        <v>9</v>
      </c>
      <c r="C117">
        <v>1</v>
      </c>
      <c r="D117">
        <v>2</v>
      </c>
      <c r="E117">
        <v>10</v>
      </c>
      <c r="F117">
        <v>164</v>
      </c>
      <c r="G117">
        <v>133</v>
      </c>
      <c r="H117">
        <f t="shared" si="3"/>
        <v>0.81097560975609762</v>
      </c>
    </row>
    <row r="118" spans="1:8">
      <c r="A118" t="s">
        <v>34</v>
      </c>
      <c r="B118">
        <v>9</v>
      </c>
      <c r="C118">
        <v>1</v>
      </c>
      <c r="D118">
        <v>2</v>
      </c>
      <c r="E118">
        <v>11</v>
      </c>
      <c r="F118">
        <v>170</v>
      </c>
      <c r="G118">
        <v>139</v>
      </c>
      <c r="H118">
        <f t="shared" si="3"/>
        <v>0.81764705882352939</v>
      </c>
    </row>
    <row r="119" spans="1:8">
      <c r="A119" t="s">
        <v>34</v>
      </c>
      <c r="B119">
        <v>9</v>
      </c>
      <c r="C119">
        <v>1</v>
      </c>
      <c r="D119">
        <v>2</v>
      </c>
      <c r="E119">
        <v>12</v>
      </c>
      <c r="F119">
        <v>136</v>
      </c>
      <c r="G119">
        <v>112</v>
      </c>
      <c r="H119">
        <f t="shared" si="3"/>
        <v>0.82352941176470584</v>
      </c>
    </row>
    <row r="120" spans="1:8">
      <c r="A120" t="s">
        <v>34</v>
      </c>
      <c r="B120">
        <v>9</v>
      </c>
      <c r="C120">
        <v>2</v>
      </c>
      <c r="D120">
        <v>1</v>
      </c>
      <c r="E120">
        <v>1</v>
      </c>
      <c r="F120">
        <v>134</v>
      </c>
      <c r="G120">
        <v>111</v>
      </c>
      <c r="H120">
        <f t="shared" si="3"/>
        <v>0.82835820895522383</v>
      </c>
    </row>
    <row r="121" spans="1:8">
      <c r="A121" t="s">
        <v>34</v>
      </c>
      <c r="B121">
        <v>9</v>
      </c>
      <c r="C121">
        <v>2</v>
      </c>
      <c r="D121">
        <v>1</v>
      </c>
      <c r="E121">
        <v>2</v>
      </c>
      <c r="F121">
        <v>146</v>
      </c>
      <c r="G121">
        <v>124</v>
      </c>
      <c r="H121">
        <f t="shared" si="3"/>
        <v>0.84931506849315064</v>
      </c>
    </row>
    <row r="122" spans="1:8">
      <c r="A122" t="s">
        <v>34</v>
      </c>
      <c r="B122">
        <v>9</v>
      </c>
      <c r="C122">
        <v>2</v>
      </c>
      <c r="D122">
        <v>1</v>
      </c>
      <c r="E122">
        <v>3</v>
      </c>
      <c r="F122">
        <v>140</v>
      </c>
      <c r="G122">
        <v>121</v>
      </c>
      <c r="H122">
        <f t="shared" si="3"/>
        <v>0.86428571428571432</v>
      </c>
    </row>
    <row r="123" spans="1:8">
      <c r="A123" t="s">
        <v>34</v>
      </c>
      <c r="B123">
        <v>9</v>
      </c>
      <c r="C123">
        <v>2</v>
      </c>
      <c r="D123">
        <v>1</v>
      </c>
      <c r="E123">
        <v>4</v>
      </c>
      <c r="F123">
        <v>128</v>
      </c>
      <c r="G123">
        <v>111</v>
      </c>
      <c r="H123">
        <f t="shared" si="3"/>
        <v>0.8671875</v>
      </c>
    </row>
    <row r="124" spans="1:8">
      <c r="A124" t="s">
        <v>34</v>
      </c>
      <c r="B124">
        <v>9</v>
      </c>
      <c r="C124">
        <v>2</v>
      </c>
      <c r="D124">
        <v>1</v>
      </c>
      <c r="E124">
        <v>5</v>
      </c>
      <c r="F124">
        <v>148</v>
      </c>
      <c r="G124">
        <v>130</v>
      </c>
      <c r="H124">
        <f t="shared" si="3"/>
        <v>0.8783783783783784</v>
      </c>
    </row>
    <row r="125" spans="1:8">
      <c r="A125" t="s">
        <v>34</v>
      </c>
      <c r="B125">
        <v>9</v>
      </c>
      <c r="C125">
        <v>2</v>
      </c>
      <c r="D125">
        <v>1</v>
      </c>
      <c r="E125">
        <v>6</v>
      </c>
      <c r="F125">
        <v>175</v>
      </c>
      <c r="G125">
        <v>154</v>
      </c>
      <c r="H125">
        <f t="shared" si="3"/>
        <v>0.88</v>
      </c>
    </row>
    <row r="126" spans="1:8">
      <c r="A126" t="s">
        <v>34</v>
      </c>
      <c r="B126">
        <v>9</v>
      </c>
      <c r="C126">
        <v>2</v>
      </c>
      <c r="D126">
        <v>1</v>
      </c>
      <c r="E126">
        <v>7</v>
      </c>
      <c r="F126">
        <v>74</v>
      </c>
      <c r="G126">
        <v>66</v>
      </c>
      <c r="H126">
        <f t="shared" si="3"/>
        <v>0.89189189189189189</v>
      </c>
    </row>
    <row r="127" spans="1:8">
      <c r="A127" t="s">
        <v>34</v>
      </c>
      <c r="B127">
        <v>9</v>
      </c>
      <c r="C127">
        <v>2</v>
      </c>
      <c r="D127">
        <v>2</v>
      </c>
      <c r="E127">
        <v>1</v>
      </c>
      <c r="F127">
        <v>154</v>
      </c>
      <c r="G127">
        <v>139</v>
      </c>
      <c r="H127">
        <f t="shared" si="3"/>
        <v>0.90259740259740262</v>
      </c>
    </row>
    <row r="128" spans="1:8">
      <c r="A128" t="s">
        <v>34</v>
      </c>
      <c r="B128">
        <v>9</v>
      </c>
      <c r="C128">
        <v>2</v>
      </c>
      <c r="D128">
        <v>2</v>
      </c>
      <c r="E128">
        <v>2</v>
      </c>
      <c r="F128">
        <v>135</v>
      </c>
      <c r="G128">
        <v>123</v>
      </c>
      <c r="H128">
        <f t="shared" si="3"/>
        <v>0.91111111111111109</v>
      </c>
    </row>
    <row r="129" spans="1:8">
      <c r="A129" t="s">
        <v>34</v>
      </c>
      <c r="B129">
        <v>9</v>
      </c>
      <c r="C129">
        <v>2</v>
      </c>
      <c r="D129">
        <v>2</v>
      </c>
      <c r="E129">
        <v>3</v>
      </c>
      <c r="F129">
        <v>77</v>
      </c>
      <c r="G129">
        <v>71</v>
      </c>
      <c r="H129">
        <f t="shared" si="3"/>
        <v>0.92207792207792205</v>
      </c>
    </row>
    <row r="130" spans="1:8">
      <c r="A130" t="s">
        <v>34</v>
      </c>
      <c r="B130">
        <v>9</v>
      </c>
      <c r="C130">
        <v>2</v>
      </c>
      <c r="D130">
        <v>2</v>
      </c>
      <c r="E130">
        <v>4</v>
      </c>
      <c r="F130">
        <v>119</v>
      </c>
      <c r="G130">
        <v>111</v>
      </c>
      <c r="H130">
        <f t="shared" ref="H130:H161" si="4">G130/F130</f>
        <v>0.9327731092436975</v>
      </c>
    </row>
    <row r="131" spans="1:8">
      <c r="A131" t="s">
        <v>34</v>
      </c>
      <c r="B131">
        <v>9</v>
      </c>
      <c r="C131">
        <v>2</v>
      </c>
      <c r="D131">
        <v>2</v>
      </c>
      <c r="E131">
        <v>5</v>
      </c>
      <c r="F131">
        <v>127</v>
      </c>
      <c r="G131">
        <v>121</v>
      </c>
      <c r="H131">
        <f t="shared" si="4"/>
        <v>0.952755905511811</v>
      </c>
    </row>
    <row r="132" spans="1:8">
      <c r="A132" t="s">
        <v>34</v>
      </c>
      <c r="B132">
        <v>9</v>
      </c>
      <c r="C132">
        <v>2</v>
      </c>
      <c r="D132">
        <v>2</v>
      </c>
      <c r="E132">
        <v>6</v>
      </c>
      <c r="F132">
        <v>190</v>
      </c>
      <c r="G132">
        <v>182</v>
      </c>
      <c r="H132">
        <f t="shared" si="4"/>
        <v>0.95789473684210524</v>
      </c>
    </row>
    <row r="133" spans="1:8">
      <c r="A133" t="s">
        <v>34</v>
      </c>
      <c r="B133">
        <v>9</v>
      </c>
      <c r="C133">
        <v>2</v>
      </c>
      <c r="D133">
        <v>2</v>
      </c>
      <c r="E133">
        <v>7</v>
      </c>
      <c r="F133">
        <v>83</v>
      </c>
      <c r="G133">
        <v>80</v>
      </c>
      <c r="H133">
        <f t="shared" si="4"/>
        <v>0.96385542168674698</v>
      </c>
    </row>
    <row r="134" spans="1:8">
      <c r="A134" t="s">
        <v>34</v>
      </c>
      <c r="B134">
        <v>9</v>
      </c>
      <c r="C134">
        <v>2</v>
      </c>
      <c r="D134">
        <v>2</v>
      </c>
      <c r="E134">
        <v>8</v>
      </c>
      <c r="F134">
        <v>117</v>
      </c>
      <c r="G134">
        <v>113</v>
      </c>
      <c r="H134">
        <f t="shared" si="4"/>
        <v>0.96581196581196582</v>
      </c>
    </row>
    <row r="135" spans="1:8">
      <c r="A135" t="s">
        <v>34</v>
      </c>
      <c r="B135">
        <v>9</v>
      </c>
      <c r="C135">
        <v>2</v>
      </c>
      <c r="D135">
        <v>2</v>
      </c>
      <c r="E135">
        <v>9</v>
      </c>
      <c r="F135">
        <v>220</v>
      </c>
      <c r="G135">
        <v>218</v>
      </c>
      <c r="H135">
        <f t="shared" si="4"/>
        <v>0.99090909090909096</v>
      </c>
    </row>
    <row r="136" spans="1:8">
      <c r="A136" t="s">
        <v>34</v>
      </c>
      <c r="B136">
        <v>9</v>
      </c>
      <c r="C136">
        <v>2</v>
      </c>
      <c r="D136">
        <v>2</v>
      </c>
      <c r="E136">
        <v>10</v>
      </c>
      <c r="F136">
        <v>113</v>
      </c>
      <c r="G136">
        <v>112</v>
      </c>
      <c r="H136">
        <f t="shared" si="4"/>
        <v>0.99115044247787609</v>
      </c>
    </row>
    <row r="137" spans="1:8">
      <c r="A137" t="s">
        <v>34</v>
      </c>
      <c r="B137">
        <v>3</v>
      </c>
      <c r="C137">
        <v>1</v>
      </c>
      <c r="D137">
        <v>1</v>
      </c>
      <c r="E137">
        <v>1</v>
      </c>
      <c r="F137">
        <v>133</v>
      </c>
      <c r="G137">
        <v>57</v>
      </c>
      <c r="H137">
        <f t="shared" si="4"/>
        <v>0.42857142857142855</v>
      </c>
    </row>
    <row r="138" spans="1:8">
      <c r="A138" t="s">
        <v>34</v>
      </c>
      <c r="B138">
        <v>3</v>
      </c>
      <c r="C138">
        <v>1</v>
      </c>
      <c r="D138">
        <v>1</v>
      </c>
      <c r="E138">
        <v>2</v>
      </c>
      <c r="F138">
        <v>140</v>
      </c>
      <c r="G138">
        <v>86</v>
      </c>
      <c r="H138">
        <f t="shared" si="4"/>
        <v>0.61428571428571432</v>
      </c>
    </row>
    <row r="139" spans="1:8">
      <c r="A139" t="s">
        <v>34</v>
      </c>
      <c r="B139">
        <v>3</v>
      </c>
      <c r="C139">
        <v>1</v>
      </c>
      <c r="D139">
        <v>1</v>
      </c>
      <c r="E139">
        <v>3</v>
      </c>
      <c r="F139">
        <v>151</v>
      </c>
      <c r="G139">
        <v>94</v>
      </c>
      <c r="H139">
        <f t="shared" si="4"/>
        <v>0.62251655629139069</v>
      </c>
    </row>
    <row r="140" spans="1:8">
      <c r="A140" t="s">
        <v>34</v>
      </c>
      <c r="B140">
        <v>3</v>
      </c>
      <c r="C140">
        <v>1</v>
      </c>
      <c r="D140">
        <v>1</v>
      </c>
      <c r="E140">
        <v>4</v>
      </c>
      <c r="F140">
        <v>162</v>
      </c>
      <c r="G140">
        <v>102</v>
      </c>
      <c r="H140">
        <f t="shared" si="4"/>
        <v>0.62962962962962965</v>
      </c>
    </row>
    <row r="141" spans="1:8">
      <c r="A141" t="s">
        <v>34</v>
      </c>
      <c r="B141">
        <v>3</v>
      </c>
      <c r="C141">
        <v>1</v>
      </c>
      <c r="D141">
        <v>1</v>
      </c>
      <c r="E141">
        <v>5</v>
      </c>
      <c r="F141">
        <v>120</v>
      </c>
      <c r="G141">
        <v>79</v>
      </c>
      <c r="H141">
        <f t="shared" si="4"/>
        <v>0.65833333333333333</v>
      </c>
    </row>
    <row r="142" spans="1:8">
      <c r="A142" t="s">
        <v>34</v>
      </c>
      <c r="B142">
        <v>3</v>
      </c>
      <c r="C142">
        <v>1</v>
      </c>
      <c r="D142">
        <v>1</v>
      </c>
      <c r="E142">
        <v>6</v>
      </c>
      <c r="F142">
        <v>150</v>
      </c>
      <c r="G142">
        <v>100</v>
      </c>
      <c r="H142">
        <f t="shared" si="4"/>
        <v>0.66666666666666663</v>
      </c>
    </row>
    <row r="143" spans="1:8">
      <c r="A143" t="s">
        <v>34</v>
      </c>
      <c r="B143">
        <v>3</v>
      </c>
      <c r="C143">
        <v>1</v>
      </c>
      <c r="D143">
        <v>2</v>
      </c>
      <c r="E143">
        <v>1</v>
      </c>
      <c r="F143">
        <v>139</v>
      </c>
      <c r="G143">
        <v>93</v>
      </c>
      <c r="H143">
        <f t="shared" si="4"/>
        <v>0.6690647482014388</v>
      </c>
    </row>
    <row r="144" spans="1:8">
      <c r="A144" t="s">
        <v>34</v>
      </c>
      <c r="B144">
        <v>3</v>
      </c>
      <c r="C144">
        <v>1</v>
      </c>
      <c r="D144">
        <v>2</v>
      </c>
      <c r="E144">
        <v>2</v>
      </c>
      <c r="F144">
        <v>95</v>
      </c>
      <c r="G144">
        <v>65</v>
      </c>
      <c r="H144">
        <f t="shared" si="4"/>
        <v>0.68421052631578949</v>
      </c>
    </row>
    <row r="145" spans="1:8">
      <c r="A145" t="s">
        <v>34</v>
      </c>
      <c r="B145">
        <v>3</v>
      </c>
      <c r="C145">
        <v>1</v>
      </c>
      <c r="D145">
        <v>2</v>
      </c>
      <c r="E145">
        <v>3</v>
      </c>
      <c r="F145">
        <v>64</v>
      </c>
      <c r="G145">
        <v>44</v>
      </c>
      <c r="H145">
        <f t="shared" si="4"/>
        <v>0.6875</v>
      </c>
    </row>
    <row r="146" spans="1:8">
      <c r="A146" t="s">
        <v>34</v>
      </c>
      <c r="B146">
        <v>3</v>
      </c>
      <c r="C146">
        <v>1</v>
      </c>
      <c r="D146">
        <v>2</v>
      </c>
      <c r="E146">
        <v>4</v>
      </c>
      <c r="F146">
        <v>92</v>
      </c>
      <c r="G146">
        <v>68</v>
      </c>
      <c r="H146">
        <f t="shared" si="4"/>
        <v>0.73913043478260865</v>
      </c>
    </row>
    <row r="147" spans="1:8">
      <c r="A147" t="s">
        <v>34</v>
      </c>
      <c r="B147">
        <v>3</v>
      </c>
      <c r="C147">
        <v>1</v>
      </c>
      <c r="D147">
        <v>2</v>
      </c>
      <c r="E147">
        <v>5</v>
      </c>
      <c r="F147">
        <v>208</v>
      </c>
      <c r="G147">
        <v>144</v>
      </c>
      <c r="H147">
        <f t="shared" si="4"/>
        <v>0.69230769230769229</v>
      </c>
    </row>
    <row r="148" spans="1:8">
      <c r="A148" t="s">
        <v>34</v>
      </c>
      <c r="B148">
        <v>3</v>
      </c>
      <c r="C148">
        <v>1</v>
      </c>
      <c r="D148">
        <v>2</v>
      </c>
      <c r="E148">
        <v>6</v>
      </c>
      <c r="F148">
        <v>147</v>
      </c>
      <c r="G148">
        <v>115</v>
      </c>
      <c r="H148">
        <f t="shared" si="4"/>
        <v>0.78231292517006801</v>
      </c>
    </row>
    <row r="149" spans="1:8">
      <c r="A149" t="s">
        <v>34</v>
      </c>
      <c r="B149">
        <v>3</v>
      </c>
      <c r="C149">
        <v>1</v>
      </c>
      <c r="D149">
        <v>2</v>
      </c>
      <c r="E149">
        <v>7</v>
      </c>
      <c r="F149">
        <v>94</v>
      </c>
      <c r="G149">
        <v>74</v>
      </c>
      <c r="H149">
        <f t="shared" si="4"/>
        <v>0.78723404255319152</v>
      </c>
    </row>
    <row r="150" spans="1:8">
      <c r="A150" t="s">
        <v>34</v>
      </c>
      <c r="B150">
        <v>3</v>
      </c>
      <c r="C150">
        <v>1</v>
      </c>
      <c r="D150">
        <v>2</v>
      </c>
      <c r="E150">
        <v>8</v>
      </c>
      <c r="F150">
        <v>77</v>
      </c>
      <c r="G150">
        <v>62</v>
      </c>
      <c r="H150">
        <f t="shared" si="4"/>
        <v>0.80519480519480524</v>
      </c>
    </row>
    <row r="151" spans="1:8">
      <c r="A151" t="s">
        <v>34</v>
      </c>
      <c r="B151">
        <v>3</v>
      </c>
      <c r="C151">
        <v>1</v>
      </c>
      <c r="D151">
        <v>2</v>
      </c>
      <c r="E151">
        <v>9</v>
      </c>
      <c r="F151">
        <v>135</v>
      </c>
      <c r="G151">
        <v>109</v>
      </c>
      <c r="H151">
        <f t="shared" si="4"/>
        <v>0.80740740740740746</v>
      </c>
    </row>
    <row r="152" spans="1:8">
      <c r="A152" t="s">
        <v>34</v>
      </c>
      <c r="B152">
        <v>3</v>
      </c>
      <c r="C152">
        <v>1</v>
      </c>
      <c r="D152">
        <v>2</v>
      </c>
      <c r="E152">
        <v>10</v>
      </c>
      <c r="F152">
        <v>103</v>
      </c>
      <c r="G152">
        <v>84</v>
      </c>
      <c r="H152">
        <f t="shared" si="4"/>
        <v>0.81553398058252424</v>
      </c>
    </row>
    <row r="153" spans="1:8">
      <c r="A153" t="s">
        <v>34</v>
      </c>
      <c r="B153">
        <v>3</v>
      </c>
      <c r="C153">
        <v>1</v>
      </c>
      <c r="D153">
        <v>2</v>
      </c>
      <c r="E153">
        <v>11</v>
      </c>
      <c r="F153">
        <v>152</v>
      </c>
      <c r="G153">
        <v>124</v>
      </c>
      <c r="H153">
        <f t="shared" si="4"/>
        <v>0.81578947368421051</v>
      </c>
    </row>
    <row r="154" spans="1:8">
      <c r="A154" t="s">
        <v>34</v>
      </c>
      <c r="B154">
        <v>3</v>
      </c>
      <c r="C154">
        <v>2</v>
      </c>
      <c r="D154">
        <v>1</v>
      </c>
      <c r="E154">
        <v>1</v>
      </c>
      <c r="F154">
        <v>105</v>
      </c>
      <c r="G154">
        <v>88</v>
      </c>
      <c r="H154">
        <f t="shared" si="4"/>
        <v>0.83809523809523812</v>
      </c>
    </row>
    <row r="155" spans="1:8">
      <c r="A155" t="s">
        <v>34</v>
      </c>
      <c r="B155">
        <v>3</v>
      </c>
      <c r="C155">
        <v>2</v>
      </c>
      <c r="D155">
        <v>1</v>
      </c>
      <c r="E155">
        <v>2</v>
      </c>
      <c r="F155">
        <v>162</v>
      </c>
      <c r="G155">
        <v>136</v>
      </c>
      <c r="H155">
        <f t="shared" si="4"/>
        <v>0.83950617283950613</v>
      </c>
    </row>
    <row r="156" spans="1:8">
      <c r="A156" t="s">
        <v>34</v>
      </c>
      <c r="B156">
        <v>3</v>
      </c>
      <c r="C156">
        <v>2</v>
      </c>
      <c r="D156">
        <v>1</v>
      </c>
      <c r="E156">
        <v>3</v>
      </c>
      <c r="F156">
        <v>198</v>
      </c>
      <c r="G156">
        <v>158</v>
      </c>
      <c r="H156">
        <f t="shared" si="4"/>
        <v>0.79797979797979801</v>
      </c>
    </row>
    <row r="157" spans="1:8">
      <c r="A157" t="s">
        <v>34</v>
      </c>
      <c r="B157">
        <v>3</v>
      </c>
      <c r="C157">
        <v>2</v>
      </c>
      <c r="D157">
        <v>1</v>
      </c>
      <c r="E157">
        <v>4</v>
      </c>
      <c r="F157">
        <v>114</v>
      </c>
      <c r="G157">
        <v>96</v>
      </c>
      <c r="H157">
        <f t="shared" si="4"/>
        <v>0.84210526315789469</v>
      </c>
    </row>
    <row r="158" spans="1:8">
      <c r="A158" t="s">
        <v>34</v>
      </c>
      <c r="B158">
        <v>3</v>
      </c>
      <c r="C158">
        <v>2</v>
      </c>
      <c r="D158">
        <v>1</v>
      </c>
      <c r="E158">
        <v>5</v>
      </c>
      <c r="F158">
        <v>118</v>
      </c>
      <c r="G158">
        <v>101</v>
      </c>
      <c r="H158">
        <f t="shared" si="4"/>
        <v>0.85593220338983056</v>
      </c>
    </row>
    <row r="159" spans="1:8">
      <c r="A159" t="s">
        <v>34</v>
      </c>
      <c r="B159">
        <v>3</v>
      </c>
      <c r="C159">
        <v>2</v>
      </c>
      <c r="D159">
        <v>1</v>
      </c>
      <c r="E159">
        <v>6</v>
      </c>
      <c r="F159">
        <v>114</v>
      </c>
      <c r="G159">
        <v>98</v>
      </c>
      <c r="H159">
        <f t="shared" si="4"/>
        <v>0.85964912280701755</v>
      </c>
    </row>
    <row r="160" spans="1:8">
      <c r="A160" t="s">
        <v>34</v>
      </c>
      <c r="B160">
        <v>3</v>
      </c>
      <c r="C160">
        <v>2</v>
      </c>
      <c r="D160">
        <v>1</v>
      </c>
      <c r="E160">
        <v>7</v>
      </c>
      <c r="F160">
        <v>134</v>
      </c>
      <c r="G160">
        <v>116</v>
      </c>
      <c r="H160">
        <f t="shared" si="4"/>
        <v>0.86567164179104472</v>
      </c>
    </row>
    <row r="161" spans="1:8">
      <c r="A161" t="s">
        <v>34</v>
      </c>
      <c r="B161">
        <v>3</v>
      </c>
      <c r="C161">
        <v>2</v>
      </c>
      <c r="D161">
        <v>1</v>
      </c>
      <c r="E161">
        <v>8</v>
      </c>
      <c r="F161">
        <v>133</v>
      </c>
      <c r="G161">
        <v>116</v>
      </c>
      <c r="H161">
        <f t="shared" si="4"/>
        <v>0.8721804511278195</v>
      </c>
    </row>
    <row r="162" spans="1:8">
      <c r="A162" t="s">
        <v>34</v>
      </c>
      <c r="B162">
        <v>3</v>
      </c>
      <c r="C162">
        <v>2</v>
      </c>
      <c r="D162">
        <v>1</v>
      </c>
      <c r="E162">
        <v>9</v>
      </c>
      <c r="F162">
        <v>208</v>
      </c>
      <c r="G162">
        <v>182</v>
      </c>
      <c r="H162">
        <f t="shared" ref="H162:H170" si="5">G162/F162</f>
        <v>0.875</v>
      </c>
    </row>
    <row r="163" spans="1:8">
      <c r="A163" t="s">
        <v>34</v>
      </c>
      <c r="B163">
        <v>3</v>
      </c>
      <c r="C163">
        <v>2</v>
      </c>
      <c r="D163">
        <v>1</v>
      </c>
      <c r="E163">
        <v>10</v>
      </c>
      <c r="F163">
        <v>108</v>
      </c>
      <c r="G163">
        <v>96</v>
      </c>
      <c r="H163">
        <f t="shared" si="5"/>
        <v>0.88888888888888884</v>
      </c>
    </row>
    <row r="164" spans="1:8">
      <c r="A164" t="s">
        <v>34</v>
      </c>
      <c r="B164">
        <v>3</v>
      </c>
      <c r="C164">
        <v>2</v>
      </c>
      <c r="D164">
        <v>1</v>
      </c>
      <c r="E164">
        <v>11</v>
      </c>
      <c r="F164">
        <v>55</v>
      </c>
      <c r="G164">
        <v>50</v>
      </c>
      <c r="H164">
        <f t="shared" si="5"/>
        <v>0.90909090909090906</v>
      </c>
    </row>
    <row r="165" spans="1:8">
      <c r="A165" t="s">
        <v>34</v>
      </c>
      <c r="B165">
        <v>3</v>
      </c>
      <c r="C165">
        <v>2</v>
      </c>
      <c r="D165">
        <v>1</v>
      </c>
      <c r="E165">
        <v>12</v>
      </c>
      <c r="F165">
        <v>136</v>
      </c>
      <c r="G165">
        <v>128</v>
      </c>
      <c r="H165">
        <f t="shared" si="5"/>
        <v>0.94117647058823528</v>
      </c>
    </row>
    <row r="166" spans="1:8">
      <c r="A166" t="s">
        <v>34</v>
      </c>
      <c r="B166">
        <v>3</v>
      </c>
      <c r="C166">
        <v>2</v>
      </c>
      <c r="D166">
        <v>2</v>
      </c>
      <c r="E166">
        <v>1</v>
      </c>
      <c r="F166">
        <v>168</v>
      </c>
      <c r="G166">
        <v>164</v>
      </c>
      <c r="H166">
        <f t="shared" si="5"/>
        <v>0.97619047619047616</v>
      </c>
    </row>
    <row r="167" spans="1:8">
      <c r="A167" t="s">
        <v>34</v>
      </c>
      <c r="B167">
        <v>3</v>
      </c>
      <c r="C167">
        <v>2</v>
      </c>
      <c r="D167">
        <v>2</v>
      </c>
      <c r="E167">
        <v>2</v>
      </c>
      <c r="F167">
        <v>198</v>
      </c>
      <c r="G167">
        <v>194</v>
      </c>
      <c r="H167">
        <f t="shared" si="5"/>
        <v>0.97979797979797978</v>
      </c>
    </row>
    <row r="168" spans="1:8">
      <c r="A168" t="s">
        <v>34</v>
      </c>
      <c r="B168">
        <v>3</v>
      </c>
      <c r="C168">
        <v>2</v>
      </c>
      <c r="D168">
        <v>2</v>
      </c>
      <c r="E168">
        <v>3</v>
      </c>
      <c r="F168">
        <v>190</v>
      </c>
      <c r="G168">
        <v>186</v>
      </c>
      <c r="H168">
        <f t="shared" si="5"/>
        <v>0.97894736842105268</v>
      </c>
    </row>
    <row r="169" spans="1:8">
      <c r="A169" t="s">
        <v>34</v>
      </c>
      <c r="B169">
        <v>3</v>
      </c>
      <c r="C169">
        <v>2</v>
      </c>
      <c r="D169">
        <v>2</v>
      </c>
      <c r="E169">
        <v>4</v>
      </c>
      <c r="F169">
        <v>130</v>
      </c>
      <c r="G169">
        <v>129</v>
      </c>
      <c r="H169">
        <f t="shared" si="5"/>
        <v>0.99230769230769234</v>
      </c>
    </row>
    <row r="170" spans="1:8">
      <c r="A170" t="s">
        <v>34</v>
      </c>
      <c r="B170">
        <v>3</v>
      </c>
      <c r="C170">
        <v>2</v>
      </c>
      <c r="D170">
        <v>2</v>
      </c>
      <c r="E170">
        <v>5</v>
      </c>
      <c r="F170">
        <v>161</v>
      </c>
      <c r="G170">
        <v>160</v>
      </c>
      <c r="H170">
        <f t="shared" si="5"/>
        <v>0.99378881987577639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1"/>
  <sheetViews>
    <sheetView topLeftCell="A166" workbookViewId="0">
      <selection activeCell="I178" sqref="I178"/>
    </sheetView>
  </sheetViews>
  <sheetFormatPr baseColWidth="10" defaultColWidth="8.83203125" defaultRowHeight="14" x14ac:dyDescent="0"/>
  <cols>
    <col min="1" max="1" width="13.1640625" bestFit="1" customWidth="1"/>
    <col min="2" max="2" width="13.1640625" customWidth="1"/>
    <col min="3" max="3" width="5" bestFit="1" customWidth="1"/>
    <col min="4" max="4" width="9.5" bestFit="1" customWidth="1"/>
    <col min="5" max="5" width="6.83203125" bestFit="1" customWidth="1"/>
    <col min="7" max="7" width="12.6640625" bestFit="1" customWidth="1"/>
    <col min="10" max="10" width="13.1640625" bestFit="1" customWidth="1"/>
  </cols>
  <sheetData>
    <row r="1" spans="1:15" s="2" customFormat="1">
      <c r="A1" s="2" t="s">
        <v>60</v>
      </c>
      <c r="B1" s="2" t="s">
        <v>35</v>
      </c>
      <c r="C1" s="2" t="s">
        <v>33</v>
      </c>
      <c r="D1" s="2" t="s">
        <v>13</v>
      </c>
      <c r="E1" s="2" t="s">
        <v>36</v>
      </c>
      <c r="F1" s="2" t="s">
        <v>37</v>
      </c>
      <c r="G1" s="2" t="s">
        <v>58</v>
      </c>
    </row>
    <row r="2" spans="1:15">
      <c r="A2" t="s">
        <v>48</v>
      </c>
      <c r="B2">
        <v>1</v>
      </c>
      <c r="C2">
        <v>1</v>
      </c>
      <c r="D2">
        <v>1</v>
      </c>
      <c r="E2">
        <v>100</v>
      </c>
      <c r="F2">
        <v>74</v>
      </c>
      <c r="G2">
        <f t="shared" ref="G2:G33" si="0">F2/E2</f>
        <v>0.74</v>
      </c>
      <c r="H2" s="3"/>
      <c r="K2" s="2"/>
      <c r="L2" s="2" t="s">
        <v>55</v>
      </c>
      <c r="M2" s="2"/>
      <c r="N2" s="2" t="s">
        <v>17</v>
      </c>
      <c r="O2" s="2"/>
    </row>
    <row r="3" spans="1:15">
      <c r="A3" t="s">
        <v>48</v>
      </c>
      <c r="B3">
        <v>1</v>
      </c>
      <c r="C3">
        <v>1</v>
      </c>
      <c r="D3">
        <v>2</v>
      </c>
      <c r="E3">
        <v>159</v>
      </c>
      <c r="F3">
        <v>96</v>
      </c>
      <c r="G3">
        <f t="shared" si="0"/>
        <v>0.60377358490566035</v>
      </c>
      <c r="H3" s="3"/>
      <c r="J3" s="2" t="s">
        <v>60</v>
      </c>
      <c r="K3" s="2" t="s">
        <v>18</v>
      </c>
      <c r="L3" s="2" t="s">
        <v>15</v>
      </c>
      <c r="M3" s="2" t="s">
        <v>16</v>
      </c>
      <c r="N3" s="2" t="s">
        <v>15</v>
      </c>
      <c r="O3" s="2" t="s">
        <v>16</v>
      </c>
    </row>
    <row r="4" spans="1:15">
      <c r="A4" t="s">
        <v>48</v>
      </c>
      <c r="B4">
        <v>1</v>
      </c>
      <c r="C4">
        <v>1</v>
      </c>
      <c r="D4">
        <v>3</v>
      </c>
      <c r="E4">
        <v>114</v>
      </c>
      <c r="F4">
        <v>81</v>
      </c>
      <c r="G4">
        <f t="shared" si="0"/>
        <v>0.71052631578947367</v>
      </c>
      <c r="H4" s="3"/>
      <c r="J4" t="s">
        <v>40</v>
      </c>
      <c r="K4">
        <f>COUNT(E59:E130)</f>
        <v>72</v>
      </c>
      <c r="L4">
        <f>AVERAGE(E59:E130)</f>
        <v>157.81944444444446</v>
      </c>
      <c r="M4">
        <f>STDEV(E59:E130)/SQRT(K4)</f>
        <v>4.554200042139338</v>
      </c>
      <c r="N4" s="7">
        <f>AVERAGE(G59:G130)</f>
        <v>0.57914435794320462</v>
      </c>
      <c r="O4" s="7">
        <f>STDEV(G59:G130)/SQRT(K4)</f>
        <v>4.4764382933656061E-2</v>
      </c>
    </row>
    <row r="5" spans="1:15">
      <c r="A5" t="s">
        <v>48</v>
      </c>
      <c r="B5">
        <v>1</v>
      </c>
      <c r="C5">
        <v>1</v>
      </c>
      <c r="D5">
        <v>4</v>
      </c>
      <c r="E5">
        <v>123</v>
      </c>
      <c r="F5">
        <v>65</v>
      </c>
      <c r="G5">
        <f t="shared" si="0"/>
        <v>0.52845528455284552</v>
      </c>
      <c r="H5" s="3"/>
      <c r="J5" t="s">
        <v>41</v>
      </c>
      <c r="K5">
        <f>COUNT(E2:E58)</f>
        <v>57</v>
      </c>
      <c r="L5">
        <f>AVERAGE(E2:E58)</f>
        <v>152.24561403508773</v>
      </c>
      <c r="M5">
        <f>STDEV(E2:E58)/SQRT(K5)</f>
        <v>5.5429673150068792</v>
      </c>
      <c r="N5" s="7">
        <f>AVERAGE(G2:G58)</f>
        <v>0.75872206417055799</v>
      </c>
      <c r="O5" s="7">
        <f>STDEV(G2:G58)/SQRT(M5)</f>
        <v>8.1028744225614291E-2</v>
      </c>
    </row>
    <row r="6" spans="1:15">
      <c r="A6" t="s">
        <v>48</v>
      </c>
      <c r="B6">
        <v>1</v>
      </c>
      <c r="C6">
        <v>1</v>
      </c>
      <c r="D6">
        <v>5</v>
      </c>
      <c r="E6">
        <v>211</v>
      </c>
      <c r="F6">
        <v>208</v>
      </c>
      <c r="G6">
        <f t="shared" si="0"/>
        <v>0.98578199052132698</v>
      </c>
      <c r="H6" s="3"/>
      <c r="J6" t="s">
        <v>42</v>
      </c>
      <c r="K6">
        <f>COUNT(E131:E191)</f>
        <v>61</v>
      </c>
      <c r="L6">
        <f>AVERAGE(E131:E191)</f>
        <v>156.62295081967213</v>
      </c>
      <c r="M6">
        <f>STDEV(E131:E191)/SQRT(K6)</f>
        <v>4.6244872073972134</v>
      </c>
      <c r="N6" s="7">
        <f>AVERAGE(G131:G191)</f>
        <v>0.58683833239636618</v>
      </c>
      <c r="O6" s="7">
        <f>STDEV(G131:G191)/SQRT(M6)</f>
        <v>9.0710411505916758E-2</v>
      </c>
    </row>
    <row r="7" spans="1:15">
      <c r="A7" t="s">
        <v>48</v>
      </c>
      <c r="B7">
        <v>1</v>
      </c>
      <c r="C7">
        <v>1</v>
      </c>
      <c r="D7">
        <v>6</v>
      </c>
      <c r="E7">
        <v>155</v>
      </c>
      <c r="F7">
        <v>143</v>
      </c>
      <c r="G7">
        <f t="shared" si="0"/>
        <v>0.92258064516129035</v>
      </c>
      <c r="H7" s="3"/>
    </row>
    <row r="8" spans="1:15">
      <c r="A8" t="s">
        <v>48</v>
      </c>
      <c r="B8">
        <v>1</v>
      </c>
      <c r="C8">
        <v>1</v>
      </c>
      <c r="D8">
        <v>7</v>
      </c>
      <c r="E8">
        <v>128</v>
      </c>
      <c r="F8">
        <v>99</v>
      </c>
      <c r="G8">
        <f t="shared" si="0"/>
        <v>0.7734375</v>
      </c>
      <c r="H8" s="3"/>
    </row>
    <row r="9" spans="1:15">
      <c r="A9" t="s">
        <v>48</v>
      </c>
      <c r="B9">
        <v>1</v>
      </c>
      <c r="C9">
        <v>1</v>
      </c>
      <c r="D9">
        <v>8</v>
      </c>
      <c r="E9">
        <v>53</v>
      </c>
      <c r="F9">
        <v>43</v>
      </c>
      <c r="G9">
        <f t="shared" si="0"/>
        <v>0.81132075471698117</v>
      </c>
      <c r="H9" s="3"/>
    </row>
    <row r="10" spans="1:15">
      <c r="A10" t="s">
        <v>48</v>
      </c>
      <c r="B10">
        <v>1</v>
      </c>
      <c r="C10">
        <v>2</v>
      </c>
      <c r="D10">
        <v>1</v>
      </c>
      <c r="E10">
        <v>131</v>
      </c>
      <c r="F10">
        <v>112</v>
      </c>
      <c r="G10">
        <f t="shared" si="0"/>
        <v>0.85496183206106868</v>
      </c>
      <c r="H10" s="3"/>
    </row>
    <row r="11" spans="1:15">
      <c r="A11" t="s">
        <v>48</v>
      </c>
      <c r="B11">
        <v>1</v>
      </c>
      <c r="C11">
        <v>2</v>
      </c>
      <c r="D11">
        <v>2</v>
      </c>
      <c r="E11">
        <v>142</v>
      </c>
      <c r="F11">
        <v>120</v>
      </c>
      <c r="G11">
        <f t="shared" si="0"/>
        <v>0.84507042253521125</v>
      </c>
      <c r="H11" s="3"/>
    </row>
    <row r="12" spans="1:15">
      <c r="A12" t="s">
        <v>48</v>
      </c>
      <c r="B12">
        <v>1</v>
      </c>
      <c r="C12">
        <v>2</v>
      </c>
      <c r="D12">
        <v>3</v>
      </c>
      <c r="E12">
        <v>185</v>
      </c>
      <c r="F12">
        <v>139</v>
      </c>
      <c r="G12">
        <f t="shared" si="0"/>
        <v>0.75135135135135134</v>
      </c>
      <c r="H12" s="3"/>
    </row>
    <row r="13" spans="1:15">
      <c r="A13" t="s">
        <v>48</v>
      </c>
      <c r="B13">
        <v>1</v>
      </c>
      <c r="C13">
        <v>2</v>
      </c>
      <c r="D13">
        <v>4</v>
      </c>
      <c r="E13">
        <v>133</v>
      </c>
      <c r="F13">
        <v>111</v>
      </c>
      <c r="G13">
        <f t="shared" si="0"/>
        <v>0.83458646616541354</v>
      </c>
      <c r="H13" s="3"/>
    </row>
    <row r="14" spans="1:15">
      <c r="A14" t="s">
        <v>48</v>
      </c>
      <c r="B14">
        <v>1</v>
      </c>
      <c r="C14">
        <v>2</v>
      </c>
      <c r="D14">
        <v>5</v>
      </c>
      <c r="E14">
        <v>179</v>
      </c>
      <c r="F14">
        <v>102</v>
      </c>
      <c r="G14">
        <f t="shared" si="0"/>
        <v>0.56983240223463683</v>
      </c>
      <c r="H14" s="3"/>
    </row>
    <row r="15" spans="1:15">
      <c r="A15" t="s">
        <v>48</v>
      </c>
      <c r="B15">
        <v>1</v>
      </c>
      <c r="C15">
        <v>2</v>
      </c>
      <c r="D15">
        <v>6</v>
      </c>
      <c r="E15">
        <v>213</v>
      </c>
      <c r="F15">
        <v>139</v>
      </c>
      <c r="G15">
        <f t="shared" si="0"/>
        <v>0.65258215962441313</v>
      </c>
      <c r="H15" s="3"/>
    </row>
    <row r="16" spans="1:15">
      <c r="A16" t="s">
        <v>48</v>
      </c>
      <c r="B16">
        <v>1</v>
      </c>
      <c r="C16">
        <v>2</v>
      </c>
      <c r="D16">
        <v>7</v>
      </c>
      <c r="E16">
        <v>76</v>
      </c>
      <c r="F16">
        <v>56</v>
      </c>
      <c r="G16">
        <f t="shared" si="0"/>
        <v>0.73684210526315785</v>
      </c>
      <c r="H16" s="3"/>
    </row>
    <row r="17" spans="1:8">
      <c r="A17" t="s">
        <v>48</v>
      </c>
      <c r="B17">
        <v>1</v>
      </c>
      <c r="C17">
        <v>2</v>
      </c>
      <c r="D17">
        <v>8</v>
      </c>
      <c r="E17">
        <v>133</v>
      </c>
      <c r="F17">
        <v>60</v>
      </c>
      <c r="G17">
        <f t="shared" si="0"/>
        <v>0.45112781954887216</v>
      </c>
      <c r="H17" s="3"/>
    </row>
    <row r="18" spans="1:8">
      <c r="A18" t="s">
        <v>48</v>
      </c>
      <c r="B18">
        <v>1</v>
      </c>
      <c r="C18">
        <v>2</v>
      </c>
      <c r="D18">
        <v>9</v>
      </c>
      <c r="E18">
        <v>185</v>
      </c>
      <c r="F18">
        <v>135</v>
      </c>
      <c r="G18">
        <f t="shared" si="0"/>
        <v>0.72972972972972971</v>
      </c>
      <c r="H18" s="3"/>
    </row>
    <row r="19" spans="1:8">
      <c r="A19" t="s">
        <v>48</v>
      </c>
      <c r="B19">
        <v>1</v>
      </c>
      <c r="C19">
        <v>2</v>
      </c>
      <c r="D19">
        <v>10</v>
      </c>
      <c r="E19">
        <v>225</v>
      </c>
      <c r="F19">
        <v>192</v>
      </c>
      <c r="G19">
        <f t="shared" si="0"/>
        <v>0.85333333333333339</v>
      </c>
      <c r="H19" s="3"/>
    </row>
    <row r="20" spans="1:8">
      <c r="A20" t="s">
        <v>48</v>
      </c>
      <c r="B20">
        <v>1</v>
      </c>
      <c r="C20">
        <v>2</v>
      </c>
      <c r="D20">
        <v>11</v>
      </c>
      <c r="E20">
        <v>133</v>
      </c>
      <c r="F20">
        <v>98</v>
      </c>
      <c r="G20">
        <f t="shared" si="0"/>
        <v>0.73684210526315785</v>
      </c>
      <c r="H20" s="3"/>
    </row>
    <row r="21" spans="1:8">
      <c r="A21" t="s">
        <v>48</v>
      </c>
      <c r="B21">
        <v>1</v>
      </c>
      <c r="C21">
        <v>2</v>
      </c>
      <c r="D21">
        <v>12</v>
      </c>
      <c r="E21">
        <v>161</v>
      </c>
      <c r="F21">
        <v>132</v>
      </c>
      <c r="G21">
        <f t="shared" si="0"/>
        <v>0.81987577639751552</v>
      </c>
      <c r="H21" s="3"/>
    </row>
    <row r="22" spans="1:8">
      <c r="A22" t="s">
        <v>48</v>
      </c>
      <c r="B22">
        <v>1</v>
      </c>
      <c r="C22">
        <v>2</v>
      </c>
      <c r="D22">
        <v>13</v>
      </c>
      <c r="E22">
        <v>121</v>
      </c>
      <c r="F22">
        <v>93</v>
      </c>
      <c r="G22">
        <f t="shared" si="0"/>
        <v>0.76859504132231404</v>
      </c>
      <c r="H22" s="3"/>
    </row>
    <row r="23" spans="1:8">
      <c r="A23" t="s">
        <v>48</v>
      </c>
      <c r="B23">
        <v>1</v>
      </c>
      <c r="C23">
        <v>2</v>
      </c>
      <c r="D23">
        <v>14</v>
      </c>
      <c r="E23">
        <v>107</v>
      </c>
      <c r="F23">
        <v>105</v>
      </c>
      <c r="G23">
        <f t="shared" si="0"/>
        <v>0.98130841121495327</v>
      </c>
      <c r="H23" s="3"/>
    </row>
    <row r="24" spans="1:8">
      <c r="A24" t="s">
        <v>48</v>
      </c>
      <c r="B24">
        <v>1</v>
      </c>
      <c r="C24">
        <v>2</v>
      </c>
      <c r="D24">
        <v>15</v>
      </c>
      <c r="E24">
        <v>103</v>
      </c>
      <c r="F24">
        <v>84</v>
      </c>
      <c r="G24">
        <f t="shared" si="0"/>
        <v>0.81553398058252424</v>
      </c>
      <c r="H24" s="3"/>
    </row>
    <row r="25" spans="1:8">
      <c r="A25" t="s">
        <v>48</v>
      </c>
      <c r="B25">
        <v>1</v>
      </c>
      <c r="C25">
        <v>2</v>
      </c>
      <c r="D25">
        <v>16</v>
      </c>
      <c r="E25">
        <v>79</v>
      </c>
      <c r="F25">
        <v>4</v>
      </c>
      <c r="G25">
        <f t="shared" si="0"/>
        <v>5.0632911392405063E-2</v>
      </c>
      <c r="H25" s="3"/>
    </row>
    <row r="26" spans="1:8">
      <c r="A26" t="s">
        <v>48</v>
      </c>
      <c r="B26">
        <v>1</v>
      </c>
      <c r="C26">
        <v>2</v>
      </c>
      <c r="D26">
        <v>17</v>
      </c>
      <c r="E26">
        <v>199</v>
      </c>
      <c r="F26">
        <v>171</v>
      </c>
      <c r="G26">
        <f t="shared" si="0"/>
        <v>0.85929648241206025</v>
      </c>
      <c r="H26" s="3"/>
    </row>
    <row r="27" spans="1:8">
      <c r="A27" t="s">
        <v>48</v>
      </c>
      <c r="B27">
        <v>2</v>
      </c>
      <c r="C27">
        <v>1</v>
      </c>
      <c r="D27">
        <v>1</v>
      </c>
      <c r="E27">
        <v>180</v>
      </c>
      <c r="F27">
        <v>143</v>
      </c>
      <c r="G27">
        <f t="shared" si="0"/>
        <v>0.7944444444444444</v>
      </c>
      <c r="H27" s="3"/>
    </row>
    <row r="28" spans="1:8">
      <c r="A28" t="s">
        <v>48</v>
      </c>
      <c r="B28">
        <v>2</v>
      </c>
      <c r="C28">
        <v>1</v>
      </c>
      <c r="D28">
        <v>2</v>
      </c>
      <c r="E28">
        <v>148</v>
      </c>
      <c r="F28">
        <v>106</v>
      </c>
      <c r="G28">
        <f t="shared" si="0"/>
        <v>0.71621621621621623</v>
      </c>
      <c r="H28" s="3"/>
    </row>
    <row r="29" spans="1:8">
      <c r="A29" t="s">
        <v>48</v>
      </c>
      <c r="B29">
        <v>2</v>
      </c>
      <c r="C29">
        <v>1</v>
      </c>
      <c r="D29">
        <v>3</v>
      </c>
      <c r="E29">
        <v>158</v>
      </c>
      <c r="F29">
        <v>102</v>
      </c>
      <c r="G29">
        <f t="shared" si="0"/>
        <v>0.64556962025316456</v>
      </c>
      <c r="H29" s="3"/>
    </row>
    <row r="30" spans="1:8">
      <c r="A30" t="s">
        <v>48</v>
      </c>
      <c r="B30">
        <v>2</v>
      </c>
      <c r="C30">
        <v>1</v>
      </c>
      <c r="D30">
        <v>4</v>
      </c>
      <c r="E30">
        <v>211</v>
      </c>
      <c r="F30">
        <v>188</v>
      </c>
      <c r="G30">
        <f t="shared" si="0"/>
        <v>0.89099526066350709</v>
      </c>
      <c r="H30" s="3"/>
    </row>
    <row r="31" spans="1:8">
      <c r="A31" t="s">
        <v>48</v>
      </c>
      <c r="B31">
        <v>2</v>
      </c>
      <c r="C31">
        <v>1</v>
      </c>
      <c r="D31">
        <v>5</v>
      </c>
      <c r="E31">
        <v>108</v>
      </c>
      <c r="F31">
        <v>86</v>
      </c>
      <c r="G31">
        <f t="shared" si="0"/>
        <v>0.79629629629629628</v>
      </c>
      <c r="H31" s="3"/>
    </row>
    <row r="32" spans="1:8">
      <c r="A32" t="s">
        <v>48</v>
      </c>
      <c r="B32">
        <v>2</v>
      </c>
      <c r="C32">
        <v>1</v>
      </c>
      <c r="D32">
        <v>6</v>
      </c>
      <c r="E32">
        <v>135</v>
      </c>
      <c r="F32">
        <v>126</v>
      </c>
      <c r="G32">
        <f t="shared" si="0"/>
        <v>0.93333333333333335</v>
      </c>
      <c r="H32" s="3"/>
    </row>
    <row r="33" spans="1:8">
      <c r="A33" t="s">
        <v>48</v>
      </c>
      <c r="B33">
        <v>2</v>
      </c>
      <c r="C33">
        <v>1</v>
      </c>
      <c r="D33">
        <v>7</v>
      </c>
      <c r="E33">
        <v>198</v>
      </c>
      <c r="F33">
        <v>133</v>
      </c>
      <c r="G33">
        <f t="shared" si="0"/>
        <v>0.67171717171717171</v>
      </c>
      <c r="H33" s="3"/>
    </row>
    <row r="34" spans="1:8">
      <c r="A34" t="s">
        <v>48</v>
      </c>
      <c r="B34">
        <v>2</v>
      </c>
      <c r="C34">
        <v>1</v>
      </c>
      <c r="D34">
        <v>8</v>
      </c>
      <c r="E34">
        <v>223</v>
      </c>
      <c r="F34">
        <v>155</v>
      </c>
      <c r="G34">
        <f t="shared" ref="G34:G65" si="1">F34/E34</f>
        <v>0.69506726457399104</v>
      </c>
      <c r="H34" s="3"/>
    </row>
    <row r="35" spans="1:8">
      <c r="A35" t="s">
        <v>48</v>
      </c>
      <c r="B35">
        <v>2</v>
      </c>
      <c r="C35">
        <v>1</v>
      </c>
      <c r="D35">
        <v>9</v>
      </c>
      <c r="E35">
        <v>180</v>
      </c>
      <c r="F35">
        <v>178</v>
      </c>
      <c r="G35">
        <f t="shared" si="1"/>
        <v>0.98888888888888893</v>
      </c>
      <c r="H35" s="3"/>
    </row>
    <row r="36" spans="1:8">
      <c r="A36" t="s">
        <v>48</v>
      </c>
      <c r="B36">
        <v>2</v>
      </c>
      <c r="C36">
        <v>1</v>
      </c>
      <c r="D36">
        <v>10</v>
      </c>
      <c r="E36">
        <v>122</v>
      </c>
      <c r="F36">
        <v>70</v>
      </c>
      <c r="G36">
        <f t="shared" si="1"/>
        <v>0.57377049180327866</v>
      </c>
      <c r="H36" s="3"/>
    </row>
    <row r="37" spans="1:8">
      <c r="A37" t="s">
        <v>48</v>
      </c>
      <c r="B37">
        <v>2</v>
      </c>
      <c r="C37">
        <v>1</v>
      </c>
      <c r="D37">
        <v>11</v>
      </c>
      <c r="E37">
        <v>210</v>
      </c>
      <c r="F37">
        <v>206</v>
      </c>
      <c r="G37">
        <f t="shared" si="1"/>
        <v>0.98095238095238091</v>
      </c>
      <c r="H37" s="3"/>
    </row>
    <row r="38" spans="1:8">
      <c r="A38" t="s">
        <v>48</v>
      </c>
      <c r="B38">
        <v>2</v>
      </c>
      <c r="C38">
        <v>1</v>
      </c>
      <c r="D38">
        <v>12</v>
      </c>
      <c r="E38">
        <v>169</v>
      </c>
      <c r="F38">
        <v>100</v>
      </c>
      <c r="G38">
        <f t="shared" si="1"/>
        <v>0.59171597633136097</v>
      </c>
      <c r="H38" s="3"/>
    </row>
    <row r="39" spans="1:8">
      <c r="A39" t="s">
        <v>48</v>
      </c>
      <c r="B39">
        <v>2</v>
      </c>
      <c r="C39">
        <v>1</v>
      </c>
      <c r="D39">
        <v>13</v>
      </c>
      <c r="E39">
        <v>202</v>
      </c>
      <c r="F39">
        <v>176</v>
      </c>
      <c r="G39">
        <f t="shared" si="1"/>
        <v>0.87128712871287128</v>
      </c>
      <c r="H39" s="3"/>
    </row>
    <row r="40" spans="1:8">
      <c r="A40" t="s">
        <v>48</v>
      </c>
      <c r="B40">
        <v>2</v>
      </c>
      <c r="C40">
        <v>2</v>
      </c>
      <c r="D40">
        <v>1</v>
      </c>
      <c r="E40">
        <v>108</v>
      </c>
      <c r="F40">
        <v>78</v>
      </c>
      <c r="G40">
        <f t="shared" si="1"/>
        <v>0.72222222222222221</v>
      </c>
      <c r="H40" s="3"/>
    </row>
    <row r="41" spans="1:8">
      <c r="A41" t="s">
        <v>48</v>
      </c>
      <c r="B41">
        <v>2</v>
      </c>
      <c r="C41">
        <v>2</v>
      </c>
      <c r="D41">
        <v>2</v>
      </c>
      <c r="E41">
        <v>118</v>
      </c>
      <c r="F41">
        <v>84</v>
      </c>
      <c r="G41">
        <f t="shared" si="1"/>
        <v>0.71186440677966101</v>
      </c>
      <c r="H41" s="3"/>
    </row>
    <row r="42" spans="1:8">
      <c r="A42" t="s">
        <v>48</v>
      </c>
      <c r="B42">
        <v>2</v>
      </c>
      <c r="C42">
        <v>2</v>
      </c>
      <c r="D42">
        <v>3</v>
      </c>
      <c r="E42">
        <v>178</v>
      </c>
      <c r="F42">
        <v>105</v>
      </c>
      <c r="G42">
        <f t="shared" si="1"/>
        <v>0.5898876404494382</v>
      </c>
      <c r="H42" s="3"/>
    </row>
    <row r="43" spans="1:8">
      <c r="A43" t="s">
        <v>48</v>
      </c>
      <c r="B43">
        <v>2</v>
      </c>
      <c r="C43">
        <v>2</v>
      </c>
      <c r="D43">
        <v>4</v>
      </c>
      <c r="E43">
        <v>154</v>
      </c>
      <c r="F43">
        <v>148</v>
      </c>
      <c r="G43">
        <f t="shared" si="1"/>
        <v>0.96103896103896103</v>
      </c>
      <c r="H43" s="3"/>
    </row>
    <row r="44" spans="1:8">
      <c r="A44" t="s">
        <v>48</v>
      </c>
      <c r="B44">
        <v>2</v>
      </c>
      <c r="C44">
        <v>2</v>
      </c>
      <c r="D44">
        <v>5</v>
      </c>
      <c r="E44">
        <v>146</v>
      </c>
      <c r="F44">
        <v>137</v>
      </c>
      <c r="G44">
        <f t="shared" si="1"/>
        <v>0.93835616438356162</v>
      </c>
      <c r="H44" s="3"/>
    </row>
    <row r="45" spans="1:8">
      <c r="A45" t="s">
        <v>48</v>
      </c>
      <c r="B45">
        <v>2</v>
      </c>
      <c r="C45">
        <v>2</v>
      </c>
      <c r="D45">
        <v>6</v>
      </c>
      <c r="E45">
        <v>172</v>
      </c>
      <c r="F45">
        <v>125</v>
      </c>
      <c r="G45">
        <f t="shared" si="1"/>
        <v>0.72674418604651159</v>
      </c>
      <c r="H45" s="3"/>
    </row>
    <row r="46" spans="1:8">
      <c r="A46" t="s">
        <v>48</v>
      </c>
      <c r="B46">
        <v>2</v>
      </c>
      <c r="C46">
        <v>2</v>
      </c>
      <c r="D46">
        <v>7</v>
      </c>
      <c r="E46">
        <v>225</v>
      </c>
      <c r="F46">
        <v>220</v>
      </c>
      <c r="G46">
        <f t="shared" si="1"/>
        <v>0.97777777777777775</v>
      </c>
      <c r="H46" s="3"/>
    </row>
    <row r="47" spans="1:8">
      <c r="A47" t="s">
        <v>48</v>
      </c>
      <c r="B47">
        <v>2</v>
      </c>
      <c r="C47">
        <v>2</v>
      </c>
      <c r="D47">
        <v>8</v>
      </c>
      <c r="E47">
        <v>182</v>
      </c>
      <c r="F47">
        <v>134</v>
      </c>
      <c r="G47">
        <f t="shared" si="1"/>
        <v>0.73626373626373631</v>
      </c>
      <c r="H47" s="3"/>
    </row>
    <row r="48" spans="1:8">
      <c r="A48" t="s">
        <v>48</v>
      </c>
      <c r="B48">
        <v>2</v>
      </c>
      <c r="C48">
        <v>2</v>
      </c>
      <c r="D48">
        <v>9</v>
      </c>
      <c r="E48">
        <v>123</v>
      </c>
      <c r="F48">
        <v>72</v>
      </c>
      <c r="G48">
        <f t="shared" si="1"/>
        <v>0.58536585365853655</v>
      </c>
      <c r="H48" s="3"/>
    </row>
    <row r="49" spans="1:8">
      <c r="A49" t="s">
        <v>48</v>
      </c>
      <c r="B49">
        <v>2</v>
      </c>
      <c r="C49">
        <v>2</v>
      </c>
      <c r="D49">
        <v>10</v>
      </c>
      <c r="E49">
        <v>109</v>
      </c>
      <c r="F49">
        <v>107</v>
      </c>
      <c r="G49">
        <f t="shared" si="1"/>
        <v>0.98165137614678899</v>
      </c>
      <c r="H49" s="3"/>
    </row>
    <row r="50" spans="1:8">
      <c r="A50" t="s">
        <v>48</v>
      </c>
      <c r="B50">
        <v>2</v>
      </c>
      <c r="C50">
        <v>2</v>
      </c>
      <c r="D50">
        <v>11</v>
      </c>
      <c r="E50">
        <v>170</v>
      </c>
      <c r="F50">
        <v>20</v>
      </c>
      <c r="G50">
        <f t="shared" si="1"/>
        <v>0.11764705882352941</v>
      </c>
      <c r="H50" s="3"/>
    </row>
    <row r="51" spans="1:8">
      <c r="A51" t="s">
        <v>48</v>
      </c>
      <c r="B51">
        <v>2</v>
      </c>
      <c r="C51">
        <v>2</v>
      </c>
      <c r="D51">
        <v>12</v>
      </c>
      <c r="E51">
        <v>102</v>
      </c>
      <c r="F51">
        <v>77</v>
      </c>
      <c r="G51">
        <f t="shared" si="1"/>
        <v>0.75490196078431371</v>
      </c>
      <c r="H51" s="3"/>
    </row>
    <row r="52" spans="1:8">
      <c r="A52" t="s">
        <v>48</v>
      </c>
      <c r="B52">
        <v>2</v>
      </c>
      <c r="C52">
        <v>2</v>
      </c>
      <c r="D52">
        <v>13</v>
      </c>
      <c r="E52">
        <v>108</v>
      </c>
      <c r="F52">
        <v>107</v>
      </c>
      <c r="G52">
        <f t="shared" si="1"/>
        <v>0.9907407407407407</v>
      </c>
      <c r="H52" s="3"/>
    </row>
    <row r="53" spans="1:8">
      <c r="A53" t="s">
        <v>48</v>
      </c>
      <c r="B53">
        <v>2</v>
      </c>
      <c r="C53">
        <v>2</v>
      </c>
      <c r="D53">
        <v>14</v>
      </c>
      <c r="E53">
        <v>119</v>
      </c>
      <c r="F53">
        <v>86</v>
      </c>
      <c r="G53">
        <f t="shared" si="1"/>
        <v>0.72268907563025209</v>
      </c>
      <c r="H53" s="3"/>
    </row>
    <row r="54" spans="1:8">
      <c r="A54" t="s">
        <v>48</v>
      </c>
      <c r="B54">
        <v>2</v>
      </c>
      <c r="C54">
        <v>2</v>
      </c>
      <c r="D54">
        <v>15</v>
      </c>
      <c r="E54">
        <v>179</v>
      </c>
      <c r="F54">
        <v>175</v>
      </c>
      <c r="G54">
        <f t="shared" si="1"/>
        <v>0.97765363128491622</v>
      </c>
      <c r="H54" s="3"/>
    </row>
    <row r="55" spans="1:8">
      <c r="A55" t="s">
        <v>48</v>
      </c>
      <c r="B55">
        <v>2</v>
      </c>
      <c r="C55">
        <v>2</v>
      </c>
      <c r="D55">
        <v>16</v>
      </c>
      <c r="E55">
        <v>154</v>
      </c>
      <c r="F55">
        <v>150</v>
      </c>
      <c r="G55">
        <f t="shared" si="1"/>
        <v>0.97402597402597402</v>
      </c>
      <c r="H55" s="3"/>
    </row>
    <row r="56" spans="1:8">
      <c r="A56" t="s">
        <v>48</v>
      </c>
      <c r="B56">
        <v>2</v>
      </c>
      <c r="C56">
        <v>2</v>
      </c>
      <c r="D56">
        <v>17</v>
      </c>
      <c r="E56">
        <v>143</v>
      </c>
      <c r="F56">
        <v>135</v>
      </c>
      <c r="G56">
        <f t="shared" si="1"/>
        <v>0.94405594405594406</v>
      </c>
      <c r="H56" s="3"/>
    </row>
    <row r="57" spans="1:8">
      <c r="A57" t="s">
        <v>48</v>
      </c>
      <c r="B57">
        <v>2</v>
      </c>
      <c r="C57">
        <v>2</v>
      </c>
      <c r="D57">
        <v>18</v>
      </c>
      <c r="E57">
        <v>173</v>
      </c>
      <c r="F57">
        <v>132</v>
      </c>
      <c r="G57">
        <f t="shared" si="1"/>
        <v>0.76300578034682076</v>
      </c>
      <c r="H57" s="3"/>
    </row>
    <row r="58" spans="1:8">
      <c r="A58" t="s">
        <v>48</v>
      </c>
      <c r="B58">
        <v>2</v>
      </c>
      <c r="C58">
        <v>2</v>
      </c>
      <c r="D58">
        <v>19</v>
      </c>
      <c r="E58">
        <v>223</v>
      </c>
      <c r="F58">
        <v>119</v>
      </c>
      <c r="G58">
        <f t="shared" si="1"/>
        <v>0.53363228699551568</v>
      </c>
      <c r="H58" s="3"/>
    </row>
    <row r="59" spans="1:8">
      <c r="A59" t="s">
        <v>47</v>
      </c>
      <c r="B59">
        <v>1</v>
      </c>
      <c r="C59">
        <v>1</v>
      </c>
      <c r="D59">
        <v>1</v>
      </c>
      <c r="E59">
        <v>166</v>
      </c>
      <c r="F59">
        <v>19</v>
      </c>
      <c r="G59">
        <f t="shared" si="1"/>
        <v>0.1144578313253012</v>
      </c>
    </row>
    <row r="60" spans="1:8">
      <c r="A60" t="s">
        <v>47</v>
      </c>
      <c r="B60">
        <v>1</v>
      </c>
      <c r="C60">
        <v>1</v>
      </c>
      <c r="D60">
        <v>2</v>
      </c>
      <c r="E60">
        <v>209</v>
      </c>
      <c r="F60">
        <v>130</v>
      </c>
      <c r="G60">
        <f t="shared" si="1"/>
        <v>0.62200956937799046</v>
      </c>
    </row>
    <row r="61" spans="1:8">
      <c r="A61" t="s">
        <v>47</v>
      </c>
      <c r="B61">
        <v>1</v>
      </c>
      <c r="C61">
        <v>1</v>
      </c>
      <c r="D61">
        <v>3</v>
      </c>
      <c r="E61">
        <v>131</v>
      </c>
      <c r="F61">
        <v>34</v>
      </c>
      <c r="G61">
        <f t="shared" si="1"/>
        <v>0.25954198473282442</v>
      </c>
    </row>
    <row r="62" spans="1:8">
      <c r="A62" t="s">
        <v>47</v>
      </c>
      <c r="B62">
        <v>1</v>
      </c>
      <c r="C62">
        <v>1</v>
      </c>
      <c r="D62">
        <v>4</v>
      </c>
      <c r="E62">
        <v>149</v>
      </c>
      <c r="F62">
        <v>140</v>
      </c>
      <c r="G62">
        <f t="shared" si="1"/>
        <v>0.93959731543624159</v>
      </c>
    </row>
    <row r="63" spans="1:8">
      <c r="A63" t="s">
        <v>47</v>
      </c>
      <c r="B63">
        <v>1</v>
      </c>
      <c r="C63">
        <v>1</v>
      </c>
      <c r="D63">
        <v>5</v>
      </c>
      <c r="E63">
        <v>132</v>
      </c>
      <c r="F63">
        <v>70</v>
      </c>
      <c r="G63">
        <f t="shared" si="1"/>
        <v>0.53030303030303028</v>
      </c>
    </row>
    <row r="64" spans="1:8">
      <c r="A64" t="s">
        <v>47</v>
      </c>
      <c r="B64">
        <v>1</v>
      </c>
      <c r="C64">
        <v>1</v>
      </c>
      <c r="D64">
        <v>6</v>
      </c>
      <c r="E64">
        <v>81</v>
      </c>
      <c r="F64">
        <v>65</v>
      </c>
      <c r="G64">
        <f t="shared" si="1"/>
        <v>0.80246913580246915</v>
      </c>
    </row>
    <row r="65" spans="1:7">
      <c r="A65" t="s">
        <v>47</v>
      </c>
      <c r="B65">
        <v>1</v>
      </c>
      <c r="C65">
        <v>1</v>
      </c>
      <c r="D65">
        <v>7</v>
      </c>
      <c r="E65">
        <v>159</v>
      </c>
      <c r="F65">
        <v>142</v>
      </c>
      <c r="G65">
        <f t="shared" si="1"/>
        <v>0.89308176100628933</v>
      </c>
    </row>
    <row r="66" spans="1:7">
      <c r="A66" t="s">
        <v>47</v>
      </c>
      <c r="B66">
        <v>1</v>
      </c>
      <c r="C66">
        <v>1</v>
      </c>
      <c r="D66">
        <v>8</v>
      </c>
      <c r="E66">
        <v>138</v>
      </c>
      <c r="F66">
        <v>23</v>
      </c>
      <c r="G66">
        <f t="shared" ref="G66:G97" si="2">F66/E66</f>
        <v>0.16666666666666666</v>
      </c>
    </row>
    <row r="67" spans="1:7">
      <c r="A67" t="s">
        <v>47</v>
      </c>
      <c r="B67">
        <v>1</v>
      </c>
      <c r="C67">
        <v>1</v>
      </c>
      <c r="D67">
        <v>9</v>
      </c>
      <c r="E67">
        <v>186</v>
      </c>
      <c r="F67">
        <v>0</v>
      </c>
      <c r="G67">
        <f t="shared" si="2"/>
        <v>0</v>
      </c>
    </row>
    <row r="68" spans="1:7">
      <c r="A68" t="s">
        <v>47</v>
      </c>
      <c r="B68">
        <v>1</v>
      </c>
      <c r="C68">
        <v>1</v>
      </c>
      <c r="D68">
        <v>10</v>
      </c>
      <c r="E68">
        <v>152</v>
      </c>
      <c r="F68">
        <v>66</v>
      </c>
      <c r="G68">
        <f t="shared" si="2"/>
        <v>0.43421052631578949</v>
      </c>
    </row>
    <row r="69" spans="1:7">
      <c r="A69" t="s">
        <v>47</v>
      </c>
      <c r="B69">
        <v>1</v>
      </c>
      <c r="C69">
        <v>1</v>
      </c>
      <c r="D69">
        <v>11</v>
      </c>
      <c r="E69">
        <v>179</v>
      </c>
      <c r="F69">
        <v>0</v>
      </c>
      <c r="G69">
        <f t="shared" si="2"/>
        <v>0</v>
      </c>
    </row>
    <row r="70" spans="1:7">
      <c r="A70" t="s">
        <v>47</v>
      </c>
      <c r="B70">
        <v>1</v>
      </c>
      <c r="C70">
        <v>1</v>
      </c>
      <c r="D70">
        <v>12</v>
      </c>
      <c r="E70">
        <v>164</v>
      </c>
      <c r="F70">
        <v>110</v>
      </c>
      <c r="G70">
        <f t="shared" si="2"/>
        <v>0.67073170731707321</v>
      </c>
    </row>
    <row r="71" spans="1:7">
      <c r="A71" t="s">
        <v>47</v>
      </c>
      <c r="B71">
        <v>1</v>
      </c>
      <c r="C71">
        <v>1</v>
      </c>
      <c r="D71">
        <v>13</v>
      </c>
      <c r="E71">
        <v>165</v>
      </c>
      <c r="F71">
        <v>0</v>
      </c>
      <c r="G71">
        <f t="shared" si="2"/>
        <v>0</v>
      </c>
    </row>
    <row r="72" spans="1:7">
      <c r="A72" t="s">
        <v>47</v>
      </c>
      <c r="B72">
        <v>1</v>
      </c>
      <c r="C72">
        <v>1</v>
      </c>
      <c r="D72">
        <v>14</v>
      </c>
      <c r="E72">
        <v>150</v>
      </c>
      <c r="F72">
        <v>0</v>
      </c>
      <c r="G72">
        <f t="shared" si="2"/>
        <v>0</v>
      </c>
    </row>
    <row r="73" spans="1:7">
      <c r="A73" t="s">
        <v>47</v>
      </c>
      <c r="B73">
        <v>1</v>
      </c>
      <c r="C73">
        <v>1</v>
      </c>
      <c r="D73">
        <v>15</v>
      </c>
      <c r="E73">
        <v>149</v>
      </c>
      <c r="F73">
        <v>5</v>
      </c>
      <c r="G73">
        <f t="shared" si="2"/>
        <v>3.3557046979865772E-2</v>
      </c>
    </row>
    <row r="74" spans="1:7">
      <c r="A74" t="s">
        <v>47</v>
      </c>
      <c r="B74">
        <v>1</v>
      </c>
      <c r="C74">
        <v>1</v>
      </c>
      <c r="D74">
        <v>16</v>
      </c>
      <c r="E74">
        <v>216</v>
      </c>
      <c r="F74">
        <v>121</v>
      </c>
      <c r="G74">
        <f t="shared" si="2"/>
        <v>0.56018518518518523</v>
      </c>
    </row>
    <row r="75" spans="1:7">
      <c r="A75" t="s">
        <v>47</v>
      </c>
      <c r="B75">
        <v>1</v>
      </c>
      <c r="C75">
        <v>1</v>
      </c>
      <c r="D75">
        <v>17</v>
      </c>
      <c r="E75">
        <v>101</v>
      </c>
      <c r="F75">
        <v>76</v>
      </c>
      <c r="G75">
        <f t="shared" si="2"/>
        <v>0.75247524752475248</v>
      </c>
    </row>
    <row r="76" spans="1:7">
      <c r="A76" t="s">
        <v>47</v>
      </c>
      <c r="B76">
        <v>1</v>
      </c>
      <c r="C76">
        <v>2</v>
      </c>
      <c r="D76">
        <v>1</v>
      </c>
      <c r="E76">
        <v>171</v>
      </c>
      <c r="F76">
        <v>45</v>
      </c>
      <c r="G76">
        <f t="shared" si="2"/>
        <v>0.26315789473684209</v>
      </c>
    </row>
    <row r="77" spans="1:7">
      <c r="A77" t="s">
        <v>47</v>
      </c>
      <c r="B77">
        <v>1</v>
      </c>
      <c r="C77">
        <v>2</v>
      </c>
      <c r="D77">
        <v>2</v>
      </c>
      <c r="E77">
        <v>185</v>
      </c>
      <c r="F77">
        <v>155</v>
      </c>
      <c r="G77">
        <f t="shared" si="2"/>
        <v>0.83783783783783783</v>
      </c>
    </row>
    <row r="78" spans="1:7">
      <c r="A78" t="s">
        <v>47</v>
      </c>
      <c r="B78">
        <v>1</v>
      </c>
      <c r="C78">
        <v>2</v>
      </c>
      <c r="D78">
        <v>3</v>
      </c>
      <c r="E78">
        <v>142</v>
      </c>
      <c r="F78">
        <v>115</v>
      </c>
      <c r="G78">
        <f t="shared" si="2"/>
        <v>0.8098591549295775</v>
      </c>
    </row>
    <row r="79" spans="1:7">
      <c r="A79" t="s">
        <v>47</v>
      </c>
      <c r="B79">
        <v>1</v>
      </c>
      <c r="C79">
        <v>2</v>
      </c>
      <c r="D79">
        <v>4</v>
      </c>
      <c r="E79">
        <v>189</v>
      </c>
      <c r="F79">
        <v>68</v>
      </c>
      <c r="G79">
        <f t="shared" si="2"/>
        <v>0.35978835978835977</v>
      </c>
    </row>
    <row r="80" spans="1:7">
      <c r="A80" t="s">
        <v>47</v>
      </c>
      <c r="B80">
        <v>1</v>
      </c>
      <c r="C80">
        <v>2</v>
      </c>
      <c r="D80">
        <v>5</v>
      </c>
      <c r="E80">
        <v>28</v>
      </c>
      <c r="F80">
        <v>22</v>
      </c>
      <c r="G80">
        <f t="shared" si="2"/>
        <v>0.7857142857142857</v>
      </c>
    </row>
    <row r="81" spans="1:7">
      <c r="A81" t="s">
        <v>47</v>
      </c>
      <c r="B81">
        <v>1</v>
      </c>
      <c r="C81">
        <v>2</v>
      </c>
      <c r="D81">
        <v>6</v>
      </c>
      <c r="E81">
        <v>185</v>
      </c>
      <c r="F81">
        <v>117</v>
      </c>
      <c r="G81">
        <f t="shared" si="2"/>
        <v>0.63243243243243241</v>
      </c>
    </row>
    <row r="82" spans="1:7">
      <c r="A82" t="s">
        <v>47</v>
      </c>
      <c r="B82">
        <v>1</v>
      </c>
      <c r="C82">
        <v>2</v>
      </c>
      <c r="D82">
        <v>7</v>
      </c>
      <c r="E82">
        <v>141</v>
      </c>
      <c r="F82">
        <v>99</v>
      </c>
      <c r="G82">
        <f t="shared" si="2"/>
        <v>0.7021276595744681</v>
      </c>
    </row>
    <row r="83" spans="1:7">
      <c r="A83" t="s">
        <v>47</v>
      </c>
      <c r="B83">
        <v>1</v>
      </c>
      <c r="C83">
        <v>2</v>
      </c>
      <c r="D83">
        <v>8</v>
      </c>
      <c r="E83">
        <v>151</v>
      </c>
      <c r="F83">
        <v>83</v>
      </c>
      <c r="G83">
        <f t="shared" si="2"/>
        <v>0.54966887417218546</v>
      </c>
    </row>
    <row r="84" spans="1:7">
      <c r="A84" t="s">
        <v>47</v>
      </c>
      <c r="B84">
        <v>1</v>
      </c>
      <c r="C84">
        <v>2</v>
      </c>
      <c r="D84">
        <v>9</v>
      </c>
      <c r="E84">
        <v>192</v>
      </c>
      <c r="F84">
        <v>150</v>
      </c>
      <c r="G84">
        <f t="shared" si="2"/>
        <v>0.78125</v>
      </c>
    </row>
    <row r="85" spans="1:7">
      <c r="A85" t="s">
        <v>47</v>
      </c>
      <c r="B85">
        <v>1</v>
      </c>
      <c r="C85">
        <v>2</v>
      </c>
      <c r="D85">
        <v>10</v>
      </c>
      <c r="E85">
        <v>152</v>
      </c>
      <c r="F85">
        <v>33</v>
      </c>
      <c r="G85">
        <f t="shared" si="2"/>
        <v>0.21710526315789475</v>
      </c>
    </row>
    <row r="86" spans="1:7">
      <c r="A86" t="s">
        <v>47</v>
      </c>
      <c r="B86">
        <v>1</v>
      </c>
      <c r="C86">
        <v>2</v>
      </c>
      <c r="D86">
        <v>11</v>
      </c>
      <c r="E86">
        <v>111</v>
      </c>
      <c r="F86">
        <v>57</v>
      </c>
      <c r="G86">
        <f t="shared" si="2"/>
        <v>0.51351351351351349</v>
      </c>
    </row>
    <row r="87" spans="1:7">
      <c r="A87" t="s">
        <v>47</v>
      </c>
      <c r="B87">
        <v>1</v>
      </c>
      <c r="C87">
        <v>2</v>
      </c>
      <c r="D87">
        <v>12</v>
      </c>
      <c r="E87">
        <v>235</v>
      </c>
      <c r="F87">
        <v>183</v>
      </c>
      <c r="G87">
        <f t="shared" si="2"/>
        <v>0.77872340425531916</v>
      </c>
    </row>
    <row r="88" spans="1:7">
      <c r="A88" t="s">
        <v>47</v>
      </c>
      <c r="B88">
        <v>1</v>
      </c>
      <c r="C88">
        <v>2</v>
      </c>
      <c r="D88">
        <v>13</v>
      </c>
      <c r="E88">
        <v>226</v>
      </c>
      <c r="F88">
        <v>156</v>
      </c>
      <c r="G88">
        <f t="shared" si="2"/>
        <v>0.69026548672566368</v>
      </c>
    </row>
    <row r="89" spans="1:7">
      <c r="A89" t="s">
        <v>47</v>
      </c>
      <c r="B89">
        <v>1</v>
      </c>
      <c r="C89">
        <v>2</v>
      </c>
      <c r="D89">
        <v>14</v>
      </c>
      <c r="E89">
        <v>189</v>
      </c>
      <c r="F89">
        <v>39</v>
      </c>
      <c r="G89">
        <f t="shared" si="2"/>
        <v>0.20634920634920634</v>
      </c>
    </row>
    <row r="90" spans="1:7">
      <c r="A90" t="s">
        <v>47</v>
      </c>
      <c r="B90">
        <v>1</v>
      </c>
      <c r="C90">
        <v>2</v>
      </c>
      <c r="D90">
        <v>15</v>
      </c>
      <c r="E90">
        <v>108</v>
      </c>
      <c r="F90">
        <v>3</v>
      </c>
      <c r="G90">
        <f t="shared" si="2"/>
        <v>2.7777777777777776E-2</v>
      </c>
    </row>
    <row r="91" spans="1:7">
      <c r="A91" t="s">
        <v>47</v>
      </c>
      <c r="B91">
        <v>1</v>
      </c>
      <c r="C91">
        <v>2</v>
      </c>
      <c r="D91">
        <v>16</v>
      </c>
      <c r="E91">
        <v>107</v>
      </c>
      <c r="F91">
        <v>0</v>
      </c>
      <c r="G91">
        <f t="shared" si="2"/>
        <v>0</v>
      </c>
    </row>
    <row r="92" spans="1:7">
      <c r="A92" t="s">
        <v>47</v>
      </c>
      <c r="B92">
        <v>2</v>
      </c>
      <c r="C92">
        <v>1</v>
      </c>
      <c r="D92">
        <v>1</v>
      </c>
      <c r="E92">
        <v>96</v>
      </c>
      <c r="F92">
        <v>80</v>
      </c>
      <c r="G92">
        <f t="shared" si="2"/>
        <v>0.83333333333333337</v>
      </c>
    </row>
    <row r="93" spans="1:7">
      <c r="A93" t="s">
        <v>47</v>
      </c>
      <c r="B93">
        <v>2</v>
      </c>
      <c r="C93">
        <v>1</v>
      </c>
      <c r="D93">
        <v>2</v>
      </c>
      <c r="E93">
        <v>190</v>
      </c>
      <c r="F93">
        <v>11</v>
      </c>
      <c r="G93">
        <f t="shared" si="2"/>
        <v>5.7894736842105263E-2</v>
      </c>
    </row>
    <row r="94" spans="1:7">
      <c r="A94" t="s">
        <v>47</v>
      </c>
      <c r="B94">
        <v>2</v>
      </c>
      <c r="C94">
        <v>1</v>
      </c>
      <c r="D94">
        <v>3</v>
      </c>
      <c r="E94">
        <v>202</v>
      </c>
      <c r="F94">
        <v>196</v>
      </c>
      <c r="G94">
        <f t="shared" si="2"/>
        <v>0.97029702970297027</v>
      </c>
    </row>
    <row r="95" spans="1:7">
      <c r="A95" t="s">
        <v>47</v>
      </c>
      <c r="B95">
        <v>2</v>
      </c>
      <c r="C95">
        <v>1</v>
      </c>
      <c r="D95">
        <v>4</v>
      </c>
      <c r="E95">
        <v>201</v>
      </c>
      <c r="F95">
        <v>199</v>
      </c>
      <c r="G95">
        <f t="shared" si="2"/>
        <v>0.99004975124378114</v>
      </c>
    </row>
    <row r="96" spans="1:7">
      <c r="A96" t="s">
        <v>47</v>
      </c>
      <c r="B96">
        <v>2</v>
      </c>
      <c r="C96">
        <v>1</v>
      </c>
      <c r="D96">
        <v>5</v>
      </c>
      <c r="E96">
        <v>213</v>
      </c>
      <c r="F96">
        <v>193</v>
      </c>
      <c r="G96">
        <f t="shared" si="2"/>
        <v>0.9061032863849765</v>
      </c>
    </row>
    <row r="97" spans="1:7">
      <c r="A97" t="s">
        <v>47</v>
      </c>
      <c r="B97">
        <v>2</v>
      </c>
      <c r="C97">
        <v>1</v>
      </c>
      <c r="D97">
        <v>6</v>
      </c>
      <c r="E97">
        <v>211</v>
      </c>
      <c r="F97">
        <v>7</v>
      </c>
      <c r="G97">
        <f t="shared" si="2"/>
        <v>3.3175355450236969E-2</v>
      </c>
    </row>
    <row r="98" spans="1:7">
      <c r="A98" t="s">
        <v>47</v>
      </c>
      <c r="B98">
        <v>2</v>
      </c>
      <c r="C98">
        <v>1</v>
      </c>
      <c r="D98">
        <v>7</v>
      </c>
      <c r="E98">
        <v>175</v>
      </c>
      <c r="F98">
        <v>155</v>
      </c>
      <c r="G98">
        <f t="shared" ref="G98:G129" si="3">F98/E98</f>
        <v>0.88571428571428568</v>
      </c>
    </row>
    <row r="99" spans="1:7">
      <c r="A99" t="s">
        <v>47</v>
      </c>
      <c r="B99">
        <v>2</v>
      </c>
      <c r="C99">
        <v>1</v>
      </c>
      <c r="D99">
        <v>8</v>
      </c>
      <c r="E99">
        <v>200</v>
      </c>
      <c r="F99">
        <v>199</v>
      </c>
      <c r="G99">
        <f t="shared" si="3"/>
        <v>0.995</v>
      </c>
    </row>
    <row r="100" spans="1:7">
      <c r="A100" t="s">
        <v>47</v>
      </c>
      <c r="B100">
        <v>2</v>
      </c>
      <c r="C100">
        <v>1</v>
      </c>
      <c r="D100">
        <v>9</v>
      </c>
      <c r="E100">
        <v>199</v>
      </c>
      <c r="F100">
        <v>181</v>
      </c>
      <c r="G100">
        <f t="shared" si="3"/>
        <v>0.90954773869346739</v>
      </c>
    </row>
    <row r="101" spans="1:7">
      <c r="A101" t="s">
        <v>47</v>
      </c>
      <c r="B101">
        <v>2</v>
      </c>
      <c r="C101">
        <v>1</v>
      </c>
      <c r="D101">
        <v>10</v>
      </c>
      <c r="E101">
        <v>140</v>
      </c>
      <c r="F101">
        <v>111</v>
      </c>
      <c r="G101">
        <f t="shared" si="3"/>
        <v>0.79285714285714282</v>
      </c>
    </row>
    <row r="102" spans="1:7">
      <c r="A102" t="s">
        <v>47</v>
      </c>
      <c r="B102">
        <v>2</v>
      </c>
      <c r="C102">
        <v>1</v>
      </c>
      <c r="D102">
        <v>11</v>
      </c>
      <c r="E102">
        <v>170</v>
      </c>
      <c r="F102">
        <v>163</v>
      </c>
      <c r="G102">
        <f t="shared" si="3"/>
        <v>0.95882352941176474</v>
      </c>
    </row>
    <row r="103" spans="1:7">
      <c r="A103" t="s">
        <v>47</v>
      </c>
      <c r="B103">
        <v>2</v>
      </c>
      <c r="C103">
        <v>1</v>
      </c>
      <c r="D103">
        <v>12</v>
      </c>
      <c r="E103">
        <v>147</v>
      </c>
      <c r="F103">
        <v>145</v>
      </c>
      <c r="G103">
        <f t="shared" si="3"/>
        <v>0.98639455782312924</v>
      </c>
    </row>
    <row r="104" spans="1:7">
      <c r="A104" t="s">
        <v>47</v>
      </c>
      <c r="B104">
        <v>2</v>
      </c>
      <c r="C104">
        <v>1</v>
      </c>
      <c r="D104">
        <v>13</v>
      </c>
      <c r="E104">
        <v>121</v>
      </c>
      <c r="F104">
        <v>3</v>
      </c>
      <c r="G104">
        <f t="shared" si="3"/>
        <v>2.4793388429752067E-2</v>
      </c>
    </row>
    <row r="105" spans="1:7">
      <c r="A105" t="s">
        <v>47</v>
      </c>
      <c r="B105">
        <v>2</v>
      </c>
      <c r="C105">
        <v>1</v>
      </c>
      <c r="D105">
        <v>14</v>
      </c>
      <c r="E105">
        <v>192</v>
      </c>
      <c r="F105">
        <v>191</v>
      </c>
      <c r="G105">
        <f t="shared" si="3"/>
        <v>0.99479166666666663</v>
      </c>
    </row>
    <row r="106" spans="1:7">
      <c r="A106" t="s">
        <v>47</v>
      </c>
      <c r="B106">
        <v>2</v>
      </c>
      <c r="C106">
        <v>1</v>
      </c>
      <c r="D106">
        <v>15</v>
      </c>
      <c r="E106">
        <v>86</v>
      </c>
      <c r="F106">
        <v>71</v>
      </c>
      <c r="G106">
        <f t="shared" si="3"/>
        <v>0.82558139534883723</v>
      </c>
    </row>
    <row r="107" spans="1:7">
      <c r="A107" t="s">
        <v>47</v>
      </c>
      <c r="B107">
        <v>2</v>
      </c>
      <c r="C107">
        <v>1</v>
      </c>
      <c r="D107">
        <v>16</v>
      </c>
      <c r="E107">
        <v>145</v>
      </c>
      <c r="F107">
        <v>3</v>
      </c>
      <c r="G107">
        <f t="shared" si="3"/>
        <v>2.0689655172413793E-2</v>
      </c>
    </row>
    <row r="108" spans="1:7">
      <c r="A108" t="s">
        <v>47</v>
      </c>
      <c r="B108">
        <v>2</v>
      </c>
      <c r="C108">
        <v>1</v>
      </c>
      <c r="D108">
        <v>17</v>
      </c>
      <c r="E108">
        <v>139</v>
      </c>
      <c r="F108">
        <v>5</v>
      </c>
      <c r="G108">
        <f t="shared" si="3"/>
        <v>3.5971223021582732E-2</v>
      </c>
    </row>
    <row r="109" spans="1:7">
      <c r="A109" t="s">
        <v>47</v>
      </c>
      <c r="B109">
        <v>2</v>
      </c>
      <c r="C109">
        <v>1</v>
      </c>
      <c r="D109">
        <v>18</v>
      </c>
      <c r="E109">
        <v>192</v>
      </c>
      <c r="F109">
        <v>157</v>
      </c>
      <c r="G109">
        <f t="shared" si="3"/>
        <v>0.81770833333333337</v>
      </c>
    </row>
    <row r="110" spans="1:7">
      <c r="A110" t="s">
        <v>47</v>
      </c>
      <c r="B110">
        <v>2</v>
      </c>
      <c r="C110">
        <v>1</v>
      </c>
      <c r="D110">
        <v>19</v>
      </c>
      <c r="E110">
        <v>172</v>
      </c>
      <c r="F110">
        <v>144</v>
      </c>
      <c r="G110">
        <f t="shared" si="3"/>
        <v>0.83720930232558144</v>
      </c>
    </row>
    <row r="111" spans="1:7">
      <c r="A111" t="s">
        <v>47</v>
      </c>
      <c r="B111">
        <v>2</v>
      </c>
      <c r="C111">
        <v>2</v>
      </c>
      <c r="D111">
        <v>1</v>
      </c>
      <c r="E111">
        <v>112</v>
      </c>
      <c r="F111">
        <v>21</v>
      </c>
      <c r="G111">
        <f t="shared" si="3"/>
        <v>0.1875</v>
      </c>
    </row>
    <row r="112" spans="1:7">
      <c r="A112" t="s">
        <v>47</v>
      </c>
      <c r="B112">
        <v>2</v>
      </c>
      <c r="C112">
        <v>2</v>
      </c>
      <c r="D112">
        <v>2</v>
      </c>
      <c r="E112">
        <v>209</v>
      </c>
      <c r="F112">
        <v>207</v>
      </c>
      <c r="G112">
        <f t="shared" si="3"/>
        <v>0.99043062200956933</v>
      </c>
    </row>
    <row r="113" spans="1:7">
      <c r="A113" t="s">
        <v>47</v>
      </c>
      <c r="B113">
        <v>2</v>
      </c>
      <c r="C113">
        <v>2</v>
      </c>
      <c r="D113">
        <v>3</v>
      </c>
      <c r="E113">
        <v>172</v>
      </c>
      <c r="F113">
        <v>171</v>
      </c>
      <c r="G113">
        <f t="shared" si="3"/>
        <v>0.9941860465116279</v>
      </c>
    </row>
    <row r="114" spans="1:7">
      <c r="A114" t="s">
        <v>47</v>
      </c>
      <c r="B114">
        <v>2</v>
      </c>
      <c r="C114">
        <v>2</v>
      </c>
      <c r="D114">
        <v>4</v>
      </c>
      <c r="E114">
        <v>192</v>
      </c>
      <c r="F114">
        <v>4</v>
      </c>
      <c r="G114">
        <f t="shared" si="3"/>
        <v>2.0833333333333332E-2</v>
      </c>
    </row>
    <row r="115" spans="1:7">
      <c r="A115" t="s">
        <v>47</v>
      </c>
      <c r="B115">
        <v>2</v>
      </c>
      <c r="C115">
        <v>2</v>
      </c>
      <c r="D115">
        <v>5</v>
      </c>
      <c r="E115">
        <v>142</v>
      </c>
      <c r="F115">
        <v>139</v>
      </c>
      <c r="G115">
        <f t="shared" si="3"/>
        <v>0.97887323943661975</v>
      </c>
    </row>
    <row r="116" spans="1:7">
      <c r="A116" t="s">
        <v>47</v>
      </c>
      <c r="B116">
        <v>2</v>
      </c>
      <c r="C116">
        <v>2</v>
      </c>
      <c r="D116">
        <v>6</v>
      </c>
      <c r="E116">
        <v>201</v>
      </c>
      <c r="F116">
        <v>9</v>
      </c>
      <c r="G116">
        <f t="shared" si="3"/>
        <v>4.4776119402985072E-2</v>
      </c>
    </row>
    <row r="117" spans="1:7">
      <c r="A117" t="s">
        <v>47</v>
      </c>
      <c r="B117">
        <v>2</v>
      </c>
      <c r="C117">
        <v>2</v>
      </c>
      <c r="D117">
        <v>7</v>
      </c>
      <c r="E117">
        <v>97</v>
      </c>
      <c r="F117">
        <v>96</v>
      </c>
      <c r="G117">
        <f t="shared" si="3"/>
        <v>0.98969072164948457</v>
      </c>
    </row>
    <row r="118" spans="1:7">
      <c r="A118" t="s">
        <v>47</v>
      </c>
      <c r="B118">
        <v>2</v>
      </c>
      <c r="C118">
        <v>2</v>
      </c>
      <c r="D118">
        <v>8</v>
      </c>
      <c r="E118">
        <v>133</v>
      </c>
      <c r="F118">
        <v>130</v>
      </c>
      <c r="G118">
        <f t="shared" si="3"/>
        <v>0.97744360902255634</v>
      </c>
    </row>
    <row r="119" spans="1:7">
      <c r="A119" t="s">
        <v>47</v>
      </c>
      <c r="B119">
        <v>2</v>
      </c>
      <c r="C119">
        <v>2</v>
      </c>
      <c r="D119">
        <v>9</v>
      </c>
      <c r="E119">
        <v>168</v>
      </c>
      <c r="F119">
        <v>161</v>
      </c>
      <c r="G119">
        <f t="shared" si="3"/>
        <v>0.95833333333333337</v>
      </c>
    </row>
    <row r="120" spans="1:7">
      <c r="A120" t="s">
        <v>47</v>
      </c>
      <c r="B120">
        <v>2</v>
      </c>
      <c r="C120">
        <v>2</v>
      </c>
      <c r="D120">
        <v>10</v>
      </c>
      <c r="E120">
        <v>133</v>
      </c>
      <c r="F120">
        <v>43</v>
      </c>
      <c r="G120">
        <f t="shared" si="3"/>
        <v>0.32330827067669171</v>
      </c>
    </row>
    <row r="121" spans="1:7">
      <c r="A121" t="s">
        <v>47</v>
      </c>
      <c r="B121">
        <v>2</v>
      </c>
      <c r="C121">
        <v>2</v>
      </c>
      <c r="D121">
        <v>11</v>
      </c>
      <c r="E121">
        <v>142</v>
      </c>
      <c r="F121">
        <v>139</v>
      </c>
      <c r="G121">
        <f t="shared" si="3"/>
        <v>0.97887323943661975</v>
      </c>
    </row>
    <row r="122" spans="1:7">
      <c r="A122" t="s">
        <v>47</v>
      </c>
      <c r="B122">
        <v>2</v>
      </c>
      <c r="C122">
        <v>2</v>
      </c>
      <c r="D122">
        <v>12</v>
      </c>
      <c r="E122">
        <v>157</v>
      </c>
      <c r="F122">
        <v>151</v>
      </c>
      <c r="G122">
        <f t="shared" si="3"/>
        <v>0.96178343949044587</v>
      </c>
    </row>
    <row r="123" spans="1:7">
      <c r="A123" t="s">
        <v>47</v>
      </c>
      <c r="B123">
        <v>2</v>
      </c>
      <c r="C123">
        <v>2</v>
      </c>
      <c r="D123">
        <v>13</v>
      </c>
      <c r="E123">
        <v>153</v>
      </c>
      <c r="F123">
        <v>150</v>
      </c>
      <c r="G123">
        <f t="shared" si="3"/>
        <v>0.98039215686274506</v>
      </c>
    </row>
    <row r="124" spans="1:7">
      <c r="A124" t="s">
        <v>47</v>
      </c>
      <c r="B124">
        <v>2</v>
      </c>
      <c r="C124">
        <v>2</v>
      </c>
      <c r="D124">
        <v>14</v>
      </c>
      <c r="E124">
        <v>156</v>
      </c>
      <c r="F124">
        <v>136</v>
      </c>
      <c r="G124">
        <f t="shared" si="3"/>
        <v>0.87179487179487181</v>
      </c>
    </row>
    <row r="125" spans="1:7">
      <c r="A125" t="s">
        <v>47</v>
      </c>
      <c r="B125">
        <v>2</v>
      </c>
      <c r="C125">
        <v>2</v>
      </c>
      <c r="D125">
        <v>15</v>
      </c>
      <c r="E125">
        <v>166</v>
      </c>
      <c r="F125">
        <v>12</v>
      </c>
      <c r="G125">
        <f t="shared" si="3"/>
        <v>7.2289156626506021E-2</v>
      </c>
    </row>
    <row r="126" spans="1:7">
      <c r="A126" t="s">
        <v>47</v>
      </c>
      <c r="B126">
        <v>2</v>
      </c>
      <c r="C126">
        <v>2</v>
      </c>
      <c r="D126">
        <v>16</v>
      </c>
      <c r="E126">
        <v>96</v>
      </c>
      <c r="F126">
        <v>91</v>
      </c>
      <c r="G126">
        <f t="shared" si="3"/>
        <v>0.94791666666666663</v>
      </c>
    </row>
    <row r="127" spans="1:7">
      <c r="A127" t="s">
        <v>47</v>
      </c>
      <c r="B127">
        <v>2</v>
      </c>
      <c r="C127">
        <v>2</v>
      </c>
      <c r="D127">
        <v>17</v>
      </c>
      <c r="E127">
        <v>123</v>
      </c>
      <c r="F127">
        <v>73</v>
      </c>
      <c r="G127">
        <f t="shared" si="3"/>
        <v>0.5934959349593496</v>
      </c>
    </row>
    <row r="128" spans="1:7">
      <c r="A128" t="s">
        <v>47</v>
      </c>
      <c r="B128">
        <v>2</v>
      </c>
      <c r="C128">
        <v>2</v>
      </c>
      <c r="D128">
        <v>18</v>
      </c>
      <c r="E128">
        <v>160</v>
      </c>
      <c r="F128">
        <v>159</v>
      </c>
      <c r="G128">
        <f t="shared" si="3"/>
        <v>0.99375000000000002</v>
      </c>
    </row>
    <row r="129" spans="1:7">
      <c r="A129" t="s">
        <v>47</v>
      </c>
      <c r="B129">
        <v>2</v>
      </c>
      <c r="C129">
        <v>2</v>
      </c>
      <c r="D129">
        <v>19</v>
      </c>
      <c r="E129">
        <v>149</v>
      </c>
      <c r="F129">
        <v>5</v>
      </c>
      <c r="G129">
        <f t="shared" si="3"/>
        <v>3.3557046979865772E-2</v>
      </c>
    </row>
    <row r="130" spans="1:7">
      <c r="A130" t="s">
        <v>47</v>
      </c>
      <c r="B130">
        <v>2</v>
      </c>
      <c r="C130">
        <v>2</v>
      </c>
      <c r="D130">
        <v>20</v>
      </c>
      <c r="E130">
        <v>172</v>
      </c>
      <c r="F130">
        <v>170</v>
      </c>
      <c r="G130">
        <f t="shared" ref="G130:G161" si="4">F130/E130</f>
        <v>0.98837209302325579</v>
      </c>
    </row>
    <row r="131" spans="1:7">
      <c r="A131" t="s">
        <v>46</v>
      </c>
      <c r="B131">
        <v>1</v>
      </c>
      <c r="C131">
        <v>1</v>
      </c>
      <c r="D131">
        <v>1</v>
      </c>
      <c r="E131">
        <v>213</v>
      </c>
      <c r="F131">
        <v>191</v>
      </c>
      <c r="G131">
        <f t="shared" si="4"/>
        <v>0.89671361502347413</v>
      </c>
    </row>
    <row r="132" spans="1:7">
      <c r="A132" t="s">
        <v>46</v>
      </c>
      <c r="B132">
        <v>1</v>
      </c>
      <c r="C132">
        <v>1</v>
      </c>
      <c r="D132">
        <v>2</v>
      </c>
      <c r="E132">
        <v>179</v>
      </c>
      <c r="F132">
        <v>80</v>
      </c>
      <c r="G132">
        <f t="shared" si="4"/>
        <v>0.44692737430167595</v>
      </c>
    </row>
    <row r="133" spans="1:7">
      <c r="A133" t="s">
        <v>46</v>
      </c>
      <c r="B133">
        <v>1</v>
      </c>
      <c r="C133">
        <v>1</v>
      </c>
      <c r="D133">
        <v>3</v>
      </c>
      <c r="E133">
        <v>178</v>
      </c>
      <c r="F133">
        <v>145</v>
      </c>
      <c r="G133">
        <f t="shared" si="4"/>
        <v>0.8146067415730337</v>
      </c>
    </row>
    <row r="134" spans="1:7">
      <c r="A134" t="s">
        <v>46</v>
      </c>
      <c r="B134">
        <v>1</v>
      </c>
      <c r="C134">
        <v>1</v>
      </c>
      <c r="D134">
        <v>4</v>
      </c>
      <c r="E134">
        <v>169</v>
      </c>
      <c r="F134">
        <v>142</v>
      </c>
      <c r="G134">
        <f t="shared" si="4"/>
        <v>0.84023668639053251</v>
      </c>
    </row>
    <row r="135" spans="1:7">
      <c r="A135" t="s">
        <v>46</v>
      </c>
      <c r="B135">
        <v>1</v>
      </c>
      <c r="C135">
        <v>1</v>
      </c>
      <c r="D135">
        <v>5</v>
      </c>
      <c r="E135">
        <v>162</v>
      </c>
      <c r="F135">
        <v>140</v>
      </c>
      <c r="G135">
        <f t="shared" si="4"/>
        <v>0.86419753086419748</v>
      </c>
    </row>
    <row r="136" spans="1:7">
      <c r="A136" t="s">
        <v>46</v>
      </c>
      <c r="B136">
        <v>1</v>
      </c>
      <c r="C136">
        <v>1</v>
      </c>
      <c r="D136">
        <v>6</v>
      </c>
      <c r="E136">
        <v>117</v>
      </c>
      <c r="F136">
        <v>46</v>
      </c>
      <c r="G136">
        <f t="shared" si="4"/>
        <v>0.39316239316239315</v>
      </c>
    </row>
    <row r="137" spans="1:7">
      <c r="A137" t="s">
        <v>46</v>
      </c>
      <c r="B137">
        <v>1</v>
      </c>
      <c r="C137">
        <v>1</v>
      </c>
      <c r="D137">
        <v>7</v>
      </c>
      <c r="E137">
        <v>172</v>
      </c>
      <c r="F137">
        <v>93</v>
      </c>
      <c r="G137">
        <f t="shared" si="4"/>
        <v>0.54069767441860461</v>
      </c>
    </row>
    <row r="138" spans="1:7">
      <c r="A138" t="s">
        <v>46</v>
      </c>
      <c r="B138">
        <v>1</v>
      </c>
      <c r="C138">
        <v>1</v>
      </c>
      <c r="D138">
        <v>8</v>
      </c>
      <c r="E138">
        <v>158</v>
      </c>
      <c r="F138">
        <v>107</v>
      </c>
      <c r="G138">
        <f t="shared" si="4"/>
        <v>0.67721518987341767</v>
      </c>
    </row>
    <row r="139" spans="1:7">
      <c r="A139" t="s">
        <v>46</v>
      </c>
      <c r="B139">
        <v>1</v>
      </c>
      <c r="C139">
        <v>1</v>
      </c>
      <c r="D139">
        <v>9</v>
      </c>
      <c r="E139">
        <v>203</v>
      </c>
      <c r="F139">
        <v>162</v>
      </c>
      <c r="G139">
        <f t="shared" si="4"/>
        <v>0.79802955665024633</v>
      </c>
    </row>
    <row r="140" spans="1:7">
      <c r="A140" t="s">
        <v>46</v>
      </c>
      <c r="B140">
        <v>1</v>
      </c>
      <c r="C140">
        <v>1</v>
      </c>
      <c r="D140">
        <v>10</v>
      </c>
      <c r="E140">
        <v>207</v>
      </c>
      <c r="F140">
        <v>145</v>
      </c>
      <c r="G140">
        <f t="shared" si="4"/>
        <v>0.70048309178743962</v>
      </c>
    </row>
    <row r="141" spans="1:7">
      <c r="A141" t="s">
        <v>46</v>
      </c>
      <c r="B141">
        <v>1</v>
      </c>
      <c r="C141">
        <v>1</v>
      </c>
      <c r="D141">
        <v>11</v>
      </c>
      <c r="E141">
        <v>149</v>
      </c>
      <c r="F141">
        <v>133</v>
      </c>
      <c r="G141">
        <f t="shared" si="4"/>
        <v>0.89261744966442957</v>
      </c>
    </row>
    <row r="142" spans="1:7">
      <c r="A142" t="s">
        <v>46</v>
      </c>
      <c r="B142">
        <v>1</v>
      </c>
      <c r="C142">
        <v>1</v>
      </c>
      <c r="D142">
        <v>12</v>
      </c>
      <c r="E142">
        <v>158</v>
      </c>
      <c r="F142">
        <v>134</v>
      </c>
      <c r="G142">
        <f t="shared" si="4"/>
        <v>0.84810126582278478</v>
      </c>
    </row>
    <row r="143" spans="1:7">
      <c r="A143" t="s">
        <v>46</v>
      </c>
      <c r="B143">
        <v>1</v>
      </c>
      <c r="C143">
        <v>1</v>
      </c>
      <c r="D143">
        <v>13</v>
      </c>
      <c r="E143">
        <v>118</v>
      </c>
      <c r="F143">
        <v>71</v>
      </c>
      <c r="G143">
        <f t="shared" si="4"/>
        <v>0.60169491525423724</v>
      </c>
    </row>
    <row r="144" spans="1:7">
      <c r="A144" t="s">
        <v>46</v>
      </c>
      <c r="B144">
        <v>1</v>
      </c>
      <c r="C144">
        <v>1</v>
      </c>
      <c r="D144">
        <v>14</v>
      </c>
      <c r="E144">
        <v>128</v>
      </c>
      <c r="F144">
        <v>103</v>
      </c>
      <c r="G144">
        <f t="shared" si="4"/>
        <v>0.8046875</v>
      </c>
    </row>
    <row r="145" spans="1:7">
      <c r="A145" t="s">
        <v>46</v>
      </c>
      <c r="B145">
        <v>1</v>
      </c>
      <c r="C145">
        <v>1</v>
      </c>
      <c r="D145">
        <v>15</v>
      </c>
      <c r="E145">
        <v>133</v>
      </c>
      <c r="F145">
        <v>72</v>
      </c>
      <c r="G145">
        <f t="shared" si="4"/>
        <v>0.54135338345864659</v>
      </c>
    </row>
    <row r="146" spans="1:7">
      <c r="A146" t="s">
        <v>46</v>
      </c>
      <c r="B146">
        <v>1</v>
      </c>
      <c r="C146">
        <v>1</v>
      </c>
      <c r="D146">
        <v>16</v>
      </c>
      <c r="E146">
        <v>130</v>
      </c>
      <c r="F146">
        <v>104</v>
      </c>
      <c r="G146">
        <f t="shared" si="4"/>
        <v>0.8</v>
      </c>
    </row>
    <row r="147" spans="1:7">
      <c r="A147" t="s">
        <v>46</v>
      </c>
      <c r="B147">
        <v>1</v>
      </c>
      <c r="C147">
        <v>1</v>
      </c>
      <c r="D147">
        <v>17</v>
      </c>
      <c r="E147">
        <v>88</v>
      </c>
      <c r="F147">
        <v>45</v>
      </c>
      <c r="G147">
        <f t="shared" si="4"/>
        <v>0.51136363636363635</v>
      </c>
    </row>
    <row r="148" spans="1:7">
      <c r="A148" t="s">
        <v>46</v>
      </c>
      <c r="B148">
        <v>1</v>
      </c>
      <c r="C148">
        <v>1</v>
      </c>
      <c r="D148">
        <v>18</v>
      </c>
      <c r="E148">
        <v>119</v>
      </c>
      <c r="F148">
        <v>26</v>
      </c>
      <c r="G148">
        <f t="shared" si="4"/>
        <v>0.21848739495798319</v>
      </c>
    </row>
    <row r="149" spans="1:7">
      <c r="A149" t="s">
        <v>46</v>
      </c>
      <c r="B149">
        <v>1</v>
      </c>
      <c r="C149">
        <v>1</v>
      </c>
      <c r="D149">
        <v>19</v>
      </c>
      <c r="E149">
        <v>135</v>
      </c>
      <c r="F149">
        <v>0</v>
      </c>
      <c r="G149">
        <f t="shared" si="4"/>
        <v>0</v>
      </c>
    </row>
    <row r="150" spans="1:7">
      <c r="A150" t="s">
        <v>46</v>
      </c>
      <c r="B150">
        <v>1</v>
      </c>
      <c r="C150">
        <v>1</v>
      </c>
      <c r="D150">
        <v>20</v>
      </c>
      <c r="E150">
        <v>208</v>
      </c>
      <c r="F150">
        <v>101</v>
      </c>
      <c r="G150">
        <f t="shared" si="4"/>
        <v>0.48557692307692307</v>
      </c>
    </row>
    <row r="151" spans="1:7">
      <c r="A151" t="s">
        <v>46</v>
      </c>
      <c r="B151">
        <v>1</v>
      </c>
      <c r="C151">
        <v>1</v>
      </c>
      <c r="D151">
        <v>21</v>
      </c>
      <c r="E151">
        <v>127</v>
      </c>
      <c r="F151">
        <v>78</v>
      </c>
      <c r="G151">
        <f t="shared" si="4"/>
        <v>0.61417322834645671</v>
      </c>
    </row>
    <row r="152" spans="1:7">
      <c r="A152" t="s">
        <v>46</v>
      </c>
      <c r="B152">
        <v>1</v>
      </c>
      <c r="C152">
        <v>2</v>
      </c>
      <c r="D152">
        <v>1</v>
      </c>
      <c r="E152">
        <v>199</v>
      </c>
      <c r="F152">
        <v>87</v>
      </c>
      <c r="G152">
        <f t="shared" si="4"/>
        <v>0.43718592964824121</v>
      </c>
    </row>
    <row r="153" spans="1:7">
      <c r="A153" t="s">
        <v>46</v>
      </c>
      <c r="B153">
        <v>1</v>
      </c>
      <c r="C153">
        <v>2</v>
      </c>
      <c r="D153">
        <v>2</v>
      </c>
      <c r="E153">
        <v>170</v>
      </c>
      <c r="F153">
        <v>87</v>
      </c>
      <c r="G153">
        <f t="shared" si="4"/>
        <v>0.5117647058823529</v>
      </c>
    </row>
    <row r="154" spans="1:7">
      <c r="A154" t="s">
        <v>46</v>
      </c>
      <c r="B154">
        <v>1</v>
      </c>
      <c r="C154">
        <v>2</v>
      </c>
      <c r="D154">
        <v>3</v>
      </c>
      <c r="E154">
        <v>227</v>
      </c>
      <c r="F154">
        <v>115</v>
      </c>
      <c r="G154">
        <f t="shared" si="4"/>
        <v>0.50660792951541855</v>
      </c>
    </row>
    <row r="155" spans="1:7">
      <c r="A155" t="s">
        <v>46</v>
      </c>
      <c r="B155">
        <v>1</v>
      </c>
      <c r="C155">
        <v>2</v>
      </c>
      <c r="D155">
        <v>4</v>
      </c>
      <c r="E155">
        <v>109</v>
      </c>
      <c r="F155">
        <v>55</v>
      </c>
      <c r="G155">
        <f t="shared" si="4"/>
        <v>0.50458715596330272</v>
      </c>
    </row>
    <row r="156" spans="1:7">
      <c r="A156" t="s">
        <v>46</v>
      </c>
      <c r="B156">
        <v>1</v>
      </c>
      <c r="C156">
        <v>2</v>
      </c>
      <c r="D156">
        <v>5</v>
      </c>
      <c r="E156">
        <v>194</v>
      </c>
      <c r="F156">
        <v>64</v>
      </c>
      <c r="G156">
        <f t="shared" si="4"/>
        <v>0.32989690721649484</v>
      </c>
    </row>
    <row r="157" spans="1:7">
      <c r="A157" t="s">
        <v>46</v>
      </c>
      <c r="B157">
        <v>1</v>
      </c>
      <c r="C157">
        <v>2</v>
      </c>
      <c r="D157">
        <v>6</v>
      </c>
      <c r="E157">
        <v>118</v>
      </c>
      <c r="F157">
        <v>54</v>
      </c>
      <c r="G157">
        <f t="shared" si="4"/>
        <v>0.4576271186440678</v>
      </c>
    </row>
    <row r="158" spans="1:7">
      <c r="A158" t="s">
        <v>46</v>
      </c>
      <c r="B158">
        <v>1</v>
      </c>
      <c r="C158">
        <v>2</v>
      </c>
      <c r="D158">
        <v>7</v>
      </c>
      <c r="E158">
        <v>176</v>
      </c>
      <c r="F158">
        <v>84</v>
      </c>
      <c r="G158">
        <f t="shared" si="4"/>
        <v>0.47727272727272729</v>
      </c>
    </row>
    <row r="159" spans="1:7">
      <c r="A159" t="s">
        <v>46</v>
      </c>
      <c r="B159">
        <v>1</v>
      </c>
      <c r="C159">
        <v>2</v>
      </c>
      <c r="D159">
        <v>8</v>
      </c>
      <c r="E159">
        <v>162</v>
      </c>
      <c r="F159">
        <v>107</v>
      </c>
      <c r="G159">
        <f t="shared" si="4"/>
        <v>0.66049382716049387</v>
      </c>
    </row>
    <row r="160" spans="1:7">
      <c r="A160" t="s">
        <v>46</v>
      </c>
      <c r="B160">
        <v>1</v>
      </c>
      <c r="C160">
        <v>2</v>
      </c>
      <c r="D160">
        <v>9</v>
      </c>
      <c r="E160">
        <v>70</v>
      </c>
      <c r="F160">
        <v>37</v>
      </c>
      <c r="G160">
        <f t="shared" si="4"/>
        <v>0.52857142857142858</v>
      </c>
    </row>
    <row r="161" spans="1:7">
      <c r="A161" t="s">
        <v>46</v>
      </c>
      <c r="B161">
        <v>1</v>
      </c>
      <c r="C161">
        <v>2</v>
      </c>
      <c r="D161">
        <v>10</v>
      </c>
      <c r="E161">
        <v>215</v>
      </c>
      <c r="F161">
        <v>111</v>
      </c>
      <c r="G161">
        <f t="shared" si="4"/>
        <v>0.51627906976744187</v>
      </c>
    </row>
    <row r="162" spans="1:7">
      <c r="A162" t="s">
        <v>46</v>
      </c>
      <c r="B162">
        <v>1</v>
      </c>
      <c r="C162">
        <v>2</v>
      </c>
      <c r="D162">
        <v>11</v>
      </c>
      <c r="E162">
        <v>103</v>
      </c>
      <c r="F162">
        <v>57</v>
      </c>
      <c r="G162">
        <f t="shared" ref="G162:G191" si="5">F162/E162</f>
        <v>0.55339805825242716</v>
      </c>
    </row>
    <row r="163" spans="1:7">
      <c r="A163" t="s">
        <v>46</v>
      </c>
      <c r="B163">
        <v>1</v>
      </c>
      <c r="C163">
        <v>2</v>
      </c>
      <c r="D163">
        <v>12</v>
      </c>
      <c r="E163">
        <v>139</v>
      </c>
      <c r="F163">
        <v>96</v>
      </c>
      <c r="G163">
        <f t="shared" si="5"/>
        <v>0.69064748201438853</v>
      </c>
    </row>
    <row r="164" spans="1:7">
      <c r="A164" t="s">
        <v>46</v>
      </c>
      <c r="B164">
        <v>1</v>
      </c>
      <c r="C164">
        <v>2</v>
      </c>
      <c r="D164">
        <v>13</v>
      </c>
      <c r="E164">
        <v>194</v>
      </c>
      <c r="F164">
        <v>102</v>
      </c>
      <c r="G164">
        <f t="shared" si="5"/>
        <v>0.52577319587628868</v>
      </c>
    </row>
    <row r="165" spans="1:7">
      <c r="A165" t="s">
        <v>46</v>
      </c>
      <c r="B165">
        <v>1</v>
      </c>
      <c r="C165">
        <v>2</v>
      </c>
      <c r="D165">
        <v>14</v>
      </c>
      <c r="E165">
        <v>166</v>
      </c>
      <c r="F165">
        <v>90</v>
      </c>
      <c r="G165">
        <f t="shared" si="5"/>
        <v>0.54216867469879515</v>
      </c>
    </row>
    <row r="166" spans="1:7">
      <c r="A166" t="s">
        <v>46</v>
      </c>
      <c r="B166">
        <v>1</v>
      </c>
      <c r="C166">
        <v>2</v>
      </c>
      <c r="D166">
        <v>15</v>
      </c>
      <c r="E166">
        <v>148</v>
      </c>
      <c r="F166">
        <v>131</v>
      </c>
      <c r="G166">
        <f t="shared" si="5"/>
        <v>0.88513513513513509</v>
      </c>
    </row>
    <row r="167" spans="1:7">
      <c r="A167" t="s">
        <v>46</v>
      </c>
      <c r="B167">
        <v>1</v>
      </c>
      <c r="C167">
        <v>2</v>
      </c>
      <c r="D167">
        <v>16</v>
      </c>
      <c r="E167">
        <v>112</v>
      </c>
      <c r="F167">
        <v>54</v>
      </c>
      <c r="G167">
        <f t="shared" si="5"/>
        <v>0.48214285714285715</v>
      </c>
    </row>
    <row r="168" spans="1:7">
      <c r="A168" t="s">
        <v>46</v>
      </c>
      <c r="B168">
        <v>2</v>
      </c>
      <c r="C168">
        <v>1</v>
      </c>
      <c r="D168">
        <v>1</v>
      </c>
      <c r="E168">
        <v>110</v>
      </c>
      <c r="F168">
        <v>55</v>
      </c>
      <c r="G168">
        <f t="shared" si="5"/>
        <v>0.5</v>
      </c>
    </row>
    <row r="169" spans="1:7">
      <c r="A169" t="s">
        <v>46</v>
      </c>
      <c r="B169">
        <v>2</v>
      </c>
      <c r="C169">
        <v>1</v>
      </c>
      <c r="D169">
        <v>2</v>
      </c>
      <c r="E169">
        <v>144</v>
      </c>
      <c r="F169">
        <v>75</v>
      </c>
      <c r="G169">
        <f t="shared" si="5"/>
        <v>0.52083333333333337</v>
      </c>
    </row>
    <row r="170" spans="1:7">
      <c r="A170" t="s">
        <v>46</v>
      </c>
      <c r="B170">
        <v>2</v>
      </c>
      <c r="C170">
        <v>1</v>
      </c>
      <c r="D170">
        <v>3</v>
      </c>
      <c r="E170">
        <v>184</v>
      </c>
      <c r="F170">
        <v>87</v>
      </c>
      <c r="G170">
        <f t="shared" si="5"/>
        <v>0.47282608695652173</v>
      </c>
    </row>
    <row r="171" spans="1:7">
      <c r="A171" t="s">
        <v>46</v>
      </c>
      <c r="B171">
        <v>2</v>
      </c>
      <c r="C171">
        <v>1</v>
      </c>
      <c r="D171">
        <v>4</v>
      </c>
      <c r="E171">
        <v>102</v>
      </c>
      <c r="F171">
        <v>56</v>
      </c>
      <c r="G171">
        <f t="shared" si="5"/>
        <v>0.5490196078431373</v>
      </c>
    </row>
    <row r="172" spans="1:7">
      <c r="A172" t="s">
        <v>46</v>
      </c>
      <c r="B172">
        <v>2</v>
      </c>
      <c r="C172">
        <v>1</v>
      </c>
      <c r="D172">
        <v>5</v>
      </c>
      <c r="E172">
        <v>206</v>
      </c>
      <c r="F172">
        <v>193</v>
      </c>
      <c r="G172">
        <f t="shared" si="5"/>
        <v>0.93689320388349517</v>
      </c>
    </row>
    <row r="173" spans="1:7">
      <c r="A173" t="s">
        <v>46</v>
      </c>
      <c r="B173">
        <v>2</v>
      </c>
      <c r="C173">
        <v>1</v>
      </c>
      <c r="D173">
        <v>6</v>
      </c>
      <c r="E173">
        <v>129</v>
      </c>
      <c r="F173">
        <v>10</v>
      </c>
      <c r="G173">
        <f t="shared" si="5"/>
        <v>7.7519379844961239E-2</v>
      </c>
    </row>
    <row r="174" spans="1:7">
      <c r="A174" t="s">
        <v>46</v>
      </c>
      <c r="B174">
        <v>2</v>
      </c>
      <c r="C174">
        <v>1</v>
      </c>
      <c r="D174">
        <v>7</v>
      </c>
      <c r="E174">
        <v>198</v>
      </c>
      <c r="F174">
        <v>112</v>
      </c>
      <c r="G174">
        <f t="shared" si="5"/>
        <v>0.56565656565656564</v>
      </c>
    </row>
    <row r="175" spans="1:7">
      <c r="A175" t="s">
        <v>46</v>
      </c>
      <c r="B175">
        <v>2</v>
      </c>
      <c r="C175">
        <v>1</v>
      </c>
      <c r="D175">
        <v>8</v>
      </c>
      <c r="E175">
        <v>156</v>
      </c>
      <c r="F175">
        <v>102</v>
      </c>
      <c r="G175">
        <f t="shared" si="5"/>
        <v>0.65384615384615385</v>
      </c>
    </row>
    <row r="176" spans="1:7">
      <c r="A176" t="s">
        <v>46</v>
      </c>
      <c r="B176">
        <v>2</v>
      </c>
      <c r="C176">
        <v>1</v>
      </c>
      <c r="D176">
        <v>9</v>
      </c>
      <c r="E176">
        <v>218</v>
      </c>
      <c r="F176">
        <v>115</v>
      </c>
      <c r="G176">
        <f t="shared" si="5"/>
        <v>0.52752293577981646</v>
      </c>
    </row>
    <row r="177" spans="1:7">
      <c r="A177" t="s">
        <v>46</v>
      </c>
      <c r="B177">
        <v>2</v>
      </c>
      <c r="C177">
        <v>1</v>
      </c>
      <c r="D177">
        <v>10</v>
      </c>
      <c r="E177">
        <v>181</v>
      </c>
      <c r="F177">
        <v>99</v>
      </c>
      <c r="G177">
        <f t="shared" si="5"/>
        <v>0.54696132596685088</v>
      </c>
    </row>
    <row r="178" spans="1:7">
      <c r="A178" t="s">
        <v>46</v>
      </c>
      <c r="B178">
        <v>2</v>
      </c>
      <c r="C178">
        <v>1</v>
      </c>
      <c r="D178">
        <v>11</v>
      </c>
      <c r="E178">
        <v>159</v>
      </c>
      <c r="F178">
        <v>79</v>
      </c>
      <c r="G178">
        <f t="shared" si="5"/>
        <v>0.49685534591194969</v>
      </c>
    </row>
    <row r="179" spans="1:7">
      <c r="A179" t="s">
        <v>46</v>
      </c>
      <c r="B179">
        <v>2</v>
      </c>
      <c r="C179">
        <v>1</v>
      </c>
      <c r="D179">
        <v>12</v>
      </c>
      <c r="E179">
        <v>187</v>
      </c>
      <c r="F179">
        <v>156</v>
      </c>
      <c r="G179">
        <f t="shared" si="5"/>
        <v>0.83422459893048129</v>
      </c>
    </row>
    <row r="180" spans="1:7">
      <c r="A180" t="s">
        <v>46</v>
      </c>
      <c r="B180">
        <v>2</v>
      </c>
      <c r="C180">
        <v>1</v>
      </c>
      <c r="D180">
        <v>13</v>
      </c>
      <c r="E180">
        <v>165</v>
      </c>
      <c r="F180">
        <v>90</v>
      </c>
      <c r="G180">
        <f t="shared" si="5"/>
        <v>0.54545454545454541</v>
      </c>
    </row>
    <row r="181" spans="1:7">
      <c r="A181" t="s">
        <v>46</v>
      </c>
      <c r="B181">
        <v>2</v>
      </c>
      <c r="C181">
        <v>1</v>
      </c>
      <c r="D181">
        <v>14</v>
      </c>
      <c r="E181">
        <v>177</v>
      </c>
      <c r="F181">
        <v>46</v>
      </c>
      <c r="G181">
        <f t="shared" si="5"/>
        <v>0.25988700564971751</v>
      </c>
    </row>
    <row r="182" spans="1:7">
      <c r="A182" t="s">
        <v>46</v>
      </c>
      <c r="B182">
        <v>2</v>
      </c>
      <c r="C182">
        <v>1</v>
      </c>
      <c r="D182">
        <v>15</v>
      </c>
      <c r="E182">
        <v>167</v>
      </c>
      <c r="F182">
        <v>88</v>
      </c>
      <c r="G182">
        <f t="shared" si="5"/>
        <v>0.52694610778443118</v>
      </c>
    </row>
    <row r="183" spans="1:7">
      <c r="A183" t="s">
        <v>46</v>
      </c>
      <c r="B183">
        <v>2</v>
      </c>
      <c r="C183">
        <v>2</v>
      </c>
      <c r="D183">
        <v>1</v>
      </c>
      <c r="E183">
        <v>120</v>
      </c>
      <c r="F183">
        <v>62</v>
      </c>
      <c r="G183">
        <f t="shared" si="5"/>
        <v>0.51666666666666672</v>
      </c>
    </row>
    <row r="184" spans="1:7">
      <c r="A184" t="s">
        <v>46</v>
      </c>
      <c r="B184">
        <v>2</v>
      </c>
      <c r="C184">
        <v>2</v>
      </c>
      <c r="D184">
        <v>2</v>
      </c>
      <c r="E184">
        <v>162</v>
      </c>
      <c r="F184">
        <v>101</v>
      </c>
      <c r="G184">
        <f t="shared" si="5"/>
        <v>0.62345679012345678</v>
      </c>
    </row>
    <row r="185" spans="1:7">
      <c r="A185" t="s">
        <v>46</v>
      </c>
      <c r="B185">
        <v>2</v>
      </c>
      <c r="C185">
        <v>2</v>
      </c>
      <c r="D185">
        <v>3</v>
      </c>
      <c r="E185">
        <v>119</v>
      </c>
      <c r="F185">
        <v>67</v>
      </c>
      <c r="G185">
        <f t="shared" si="5"/>
        <v>0.56302521008403361</v>
      </c>
    </row>
    <row r="186" spans="1:7">
      <c r="A186" t="s">
        <v>46</v>
      </c>
      <c r="B186">
        <v>2</v>
      </c>
      <c r="C186">
        <v>2</v>
      </c>
      <c r="D186">
        <v>4</v>
      </c>
      <c r="E186">
        <v>175</v>
      </c>
      <c r="F186">
        <v>161</v>
      </c>
      <c r="G186">
        <f t="shared" si="5"/>
        <v>0.92</v>
      </c>
    </row>
    <row r="187" spans="1:7">
      <c r="A187" t="s">
        <v>46</v>
      </c>
      <c r="B187">
        <v>2</v>
      </c>
      <c r="C187">
        <v>2</v>
      </c>
      <c r="D187">
        <v>5</v>
      </c>
      <c r="E187">
        <v>180</v>
      </c>
      <c r="F187">
        <v>131</v>
      </c>
      <c r="G187">
        <f t="shared" si="5"/>
        <v>0.72777777777777775</v>
      </c>
    </row>
    <row r="188" spans="1:7">
      <c r="A188" t="s">
        <v>46</v>
      </c>
      <c r="B188">
        <v>2</v>
      </c>
      <c r="C188">
        <v>2</v>
      </c>
      <c r="D188">
        <v>6</v>
      </c>
      <c r="E188">
        <v>157</v>
      </c>
      <c r="F188">
        <v>76</v>
      </c>
      <c r="G188">
        <f t="shared" si="5"/>
        <v>0.48407643312101911</v>
      </c>
    </row>
    <row r="189" spans="1:7">
      <c r="A189" t="s">
        <v>46</v>
      </c>
      <c r="B189">
        <v>2</v>
      </c>
      <c r="C189">
        <v>2</v>
      </c>
      <c r="D189">
        <v>7</v>
      </c>
      <c r="E189">
        <v>108</v>
      </c>
      <c r="F189">
        <v>50</v>
      </c>
      <c r="G189">
        <f t="shared" si="5"/>
        <v>0.46296296296296297</v>
      </c>
    </row>
    <row r="190" spans="1:7">
      <c r="A190" t="s">
        <v>46</v>
      </c>
      <c r="B190">
        <v>2</v>
      </c>
      <c r="C190">
        <v>2</v>
      </c>
      <c r="D190">
        <v>8</v>
      </c>
      <c r="E190">
        <v>132</v>
      </c>
      <c r="F190">
        <v>106</v>
      </c>
      <c r="G190">
        <f t="shared" si="5"/>
        <v>0.80303030303030298</v>
      </c>
    </row>
    <row r="191" spans="1:7">
      <c r="A191" t="s">
        <v>46</v>
      </c>
      <c r="B191">
        <v>2</v>
      </c>
      <c r="C191">
        <v>2</v>
      </c>
      <c r="D191">
        <v>9</v>
      </c>
      <c r="E191">
        <v>165</v>
      </c>
      <c r="F191">
        <v>129</v>
      </c>
      <c r="G191">
        <f t="shared" si="5"/>
        <v>0.78181818181818186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3"/>
  <sheetViews>
    <sheetView workbookViewId="0">
      <selection activeCell="M88" sqref="M88"/>
    </sheetView>
  </sheetViews>
  <sheetFormatPr baseColWidth="10" defaultColWidth="8.83203125" defaultRowHeight="14" x14ac:dyDescent="0"/>
  <cols>
    <col min="3" max="3" width="14.5" bestFit="1" customWidth="1"/>
    <col min="15" max="15" width="12" bestFit="1" customWidth="1"/>
    <col min="259" max="259" width="14.5" bestFit="1" customWidth="1"/>
    <col min="515" max="515" width="14.5" bestFit="1" customWidth="1"/>
    <col min="771" max="771" width="14.5" bestFit="1" customWidth="1"/>
    <col min="1027" max="1027" width="14.5" bestFit="1" customWidth="1"/>
    <col min="1283" max="1283" width="14.5" bestFit="1" customWidth="1"/>
    <col min="1539" max="1539" width="14.5" bestFit="1" customWidth="1"/>
    <col min="1795" max="1795" width="14.5" bestFit="1" customWidth="1"/>
    <col min="2051" max="2051" width="14.5" bestFit="1" customWidth="1"/>
    <col min="2307" max="2307" width="14.5" bestFit="1" customWidth="1"/>
    <col min="2563" max="2563" width="14.5" bestFit="1" customWidth="1"/>
    <col min="2819" max="2819" width="14.5" bestFit="1" customWidth="1"/>
    <col min="3075" max="3075" width="14.5" bestFit="1" customWidth="1"/>
    <col min="3331" max="3331" width="14.5" bestFit="1" customWidth="1"/>
    <col min="3587" max="3587" width="14.5" bestFit="1" customWidth="1"/>
    <col min="3843" max="3843" width="14.5" bestFit="1" customWidth="1"/>
    <col min="4099" max="4099" width="14.5" bestFit="1" customWidth="1"/>
    <col min="4355" max="4355" width="14.5" bestFit="1" customWidth="1"/>
    <col min="4611" max="4611" width="14.5" bestFit="1" customWidth="1"/>
    <col min="4867" max="4867" width="14.5" bestFit="1" customWidth="1"/>
    <col min="5123" max="5123" width="14.5" bestFit="1" customWidth="1"/>
    <col min="5379" max="5379" width="14.5" bestFit="1" customWidth="1"/>
    <col min="5635" max="5635" width="14.5" bestFit="1" customWidth="1"/>
    <col min="5891" max="5891" width="14.5" bestFit="1" customWidth="1"/>
    <col min="6147" max="6147" width="14.5" bestFit="1" customWidth="1"/>
    <col min="6403" max="6403" width="14.5" bestFit="1" customWidth="1"/>
    <col min="6659" max="6659" width="14.5" bestFit="1" customWidth="1"/>
    <col min="6915" max="6915" width="14.5" bestFit="1" customWidth="1"/>
    <col min="7171" max="7171" width="14.5" bestFit="1" customWidth="1"/>
    <col min="7427" max="7427" width="14.5" bestFit="1" customWidth="1"/>
    <col min="7683" max="7683" width="14.5" bestFit="1" customWidth="1"/>
    <col min="7939" max="7939" width="14.5" bestFit="1" customWidth="1"/>
    <col min="8195" max="8195" width="14.5" bestFit="1" customWidth="1"/>
    <col min="8451" max="8451" width="14.5" bestFit="1" customWidth="1"/>
    <col min="8707" max="8707" width="14.5" bestFit="1" customWidth="1"/>
    <col min="8963" max="8963" width="14.5" bestFit="1" customWidth="1"/>
    <col min="9219" max="9219" width="14.5" bestFit="1" customWidth="1"/>
    <col min="9475" max="9475" width="14.5" bestFit="1" customWidth="1"/>
    <col min="9731" max="9731" width="14.5" bestFit="1" customWidth="1"/>
    <col min="9987" max="9987" width="14.5" bestFit="1" customWidth="1"/>
    <col min="10243" max="10243" width="14.5" bestFit="1" customWidth="1"/>
    <col min="10499" max="10499" width="14.5" bestFit="1" customWidth="1"/>
    <col min="10755" max="10755" width="14.5" bestFit="1" customWidth="1"/>
    <col min="11011" max="11011" width="14.5" bestFit="1" customWidth="1"/>
    <col min="11267" max="11267" width="14.5" bestFit="1" customWidth="1"/>
    <col min="11523" max="11523" width="14.5" bestFit="1" customWidth="1"/>
    <col min="11779" max="11779" width="14.5" bestFit="1" customWidth="1"/>
    <col min="12035" max="12035" width="14.5" bestFit="1" customWidth="1"/>
    <col min="12291" max="12291" width="14.5" bestFit="1" customWidth="1"/>
    <col min="12547" max="12547" width="14.5" bestFit="1" customWidth="1"/>
    <col min="12803" max="12803" width="14.5" bestFit="1" customWidth="1"/>
    <col min="13059" max="13059" width="14.5" bestFit="1" customWidth="1"/>
    <col min="13315" max="13315" width="14.5" bestFit="1" customWidth="1"/>
    <col min="13571" max="13571" width="14.5" bestFit="1" customWidth="1"/>
    <col min="13827" max="13827" width="14.5" bestFit="1" customWidth="1"/>
    <col min="14083" max="14083" width="14.5" bestFit="1" customWidth="1"/>
    <col min="14339" max="14339" width="14.5" bestFit="1" customWidth="1"/>
    <col min="14595" max="14595" width="14.5" bestFit="1" customWidth="1"/>
    <col min="14851" max="14851" width="14.5" bestFit="1" customWidth="1"/>
    <col min="15107" max="15107" width="14.5" bestFit="1" customWidth="1"/>
    <col min="15363" max="15363" width="14.5" bestFit="1" customWidth="1"/>
    <col min="15619" max="15619" width="14.5" bestFit="1" customWidth="1"/>
    <col min="15875" max="15875" width="14.5" bestFit="1" customWidth="1"/>
    <col min="16131" max="16131" width="14.5" bestFit="1" customWidth="1"/>
  </cols>
  <sheetData>
    <row r="2" spans="1:22" s="2" customFormat="1">
      <c r="A2" s="9" t="s">
        <v>66</v>
      </c>
      <c r="B2" s="9" t="s">
        <v>67</v>
      </c>
      <c r="C2" s="9" t="s">
        <v>200</v>
      </c>
      <c r="D2" s="2" t="s">
        <v>70</v>
      </c>
      <c r="E2" s="2" t="s">
        <v>71</v>
      </c>
      <c r="F2" s="2" t="s">
        <v>72</v>
      </c>
      <c r="G2" s="2" t="s">
        <v>73</v>
      </c>
      <c r="H2" s="2" t="s">
        <v>74</v>
      </c>
      <c r="I2" s="2" t="s">
        <v>75</v>
      </c>
      <c r="J2" s="2" t="s">
        <v>76</v>
      </c>
      <c r="K2" s="2" t="s">
        <v>77</v>
      </c>
      <c r="M2" s="9" t="s">
        <v>96</v>
      </c>
      <c r="N2" s="9" t="s">
        <v>203</v>
      </c>
      <c r="O2" s="9" t="s">
        <v>204</v>
      </c>
      <c r="P2" s="9" t="s">
        <v>96</v>
      </c>
      <c r="Q2" s="9" t="s">
        <v>16</v>
      </c>
    </row>
    <row r="3" spans="1:22">
      <c r="A3" t="s">
        <v>111</v>
      </c>
      <c r="B3" s="1" t="s">
        <v>205</v>
      </c>
      <c r="C3" s="1">
        <v>1</v>
      </c>
      <c r="D3" t="s">
        <v>206</v>
      </c>
      <c r="E3" t="s">
        <v>92</v>
      </c>
      <c r="F3" t="s">
        <v>207</v>
      </c>
      <c r="G3" t="s">
        <v>208</v>
      </c>
      <c r="H3">
        <v>28.602800369262695</v>
      </c>
      <c r="I3">
        <v>28.634281158447266</v>
      </c>
      <c r="J3">
        <v>4.451921209692955E-2</v>
      </c>
      <c r="K3">
        <v>42.820705413818303</v>
      </c>
      <c r="M3">
        <f>AVERAGE(K3:K4)</f>
        <v>41.716217041015597</v>
      </c>
      <c r="N3">
        <f>M3/M77</f>
        <v>0.67927755044412474</v>
      </c>
      <c r="O3">
        <f>N3/N3</f>
        <v>1</v>
      </c>
      <c r="P3">
        <f>AVERAGE(O3:O7)</f>
        <v>1</v>
      </c>
      <c r="Q3">
        <f>STDEV(N3:N8)/3</f>
        <v>0.11625633935390038</v>
      </c>
    </row>
    <row r="4" spans="1:22">
      <c r="A4" t="s">
        <v>112</v>
      </c>
      <c r="B4" s="1" t="s">
        <v>205</v>
      </c>
      <c r="C4" s="1">
        <v>1</v>
      </c>
      <c r="D4" t="s">
        <v>206</v>
      </c>
      <c r="E4" t="s">
        <v>92</v>
      </c>
      <c r="F4" t="s">
        <v>207</v>
      </c>
      <c r="G4" t="s">
        <v>208</v>
      </c>
      <c r="H4">
        <v>28.665760040283203</v>
      </c>
      <c r="I4">
        <v>28.634281158447266</v>
      </c>
      <c r="J4">
        <v>4.451921209692955E-2</v>
      </c>
      <c r="K4">
        <v>40.611728668212891</v>
      </c>
    </row>
    <row r="5" spans="1:22">
      <c r="A5" t="s">
        <v>113</v>
      </c>
      <c r="B5" s="1" t="s">
        <v>205</v>
      </c>
      <c r="C5" s="1">
        <v>2</v>
      </c>
      <c r="D5" t="s">
        <v>206</v>
      </c>
      <c r="E5" t="s">
        <v>92</v>
      </c>
      <c r="F5" t="s">
        <v>207</v>
      </c>
      <c r="G5" t="s">
        <v>208</v>
      </c>
      <c r="H5">
        <v>33.526317596435547</v>
      </c>
      <c r="I5">
        <v>33.131370544433594</v>
      </c>
      <c r="J5">
        <v>0.55853945016860962</v>
      </c>
      <c r="K5">
        <v>0.68052780628204346</v>
      </c>
      <c r="M5">
        <f>AVERAGE(K5:K6)</f>
        <v>1.0015719532966614</v>
      </c>
      <c r="N5">
        <f>M5/M79</f>
        <v>5.7679139642896296E-2</v>
      </c>
      <c r="O5">
        <f>N5/N5</f>
        <v>1</v>
      </c>
      <c r="R5" s="1"/>
      <c r="S5" s="1"/>
      <c r="T5" s="1"/>
      <c r="U5" s="1"/>
      <c r="V5" s="1"/>
    </row>
    <row r="6" spans="1:22">
      <c r="A6" t="s">
        <v>114</v>
      </c>
      <c r="B6" s="1" t="s">
        <v>205</v>
      </c>
      <c r="C6" s="1">
        <v>2</v>
      </c>
      <c r="D6" t="s">
        <v>206</v>
      </c>
      <c r="E6" t="s">
        <v>92</v>
      </c>
      <c r="F6" t="s">
        <v>207</v>
      </c>
      <c r="G6" t="s">
        <v>208</v>
      </c>
      <c r="H6">
        <v>32.736423492431641</v>
      </c>
      <c r="I6">
        <v>33.131370544433594</v>
      </c>
      <c r="J6">
        <v>0.55853945016860962</v>
      </c>
      <c r="K6">
        <v>1.3226161003112793</v>
      </c>
      <c r="R6" s="1"/>
      <c r="S6" s="1"/>
      <c r="T6" s="1"/>
      <c r="U6" s="1"/>
      <c r="V6" s="1"/>
    </row>
    <row r="7" spans="1:22">
      <c r="A7" t="s">
        <v>115</v>
      </c>
      <c r="B7" s="1" t="s">
        <v>205</v>
      </c>
      <c r="C7" s="1">
        <v>3</v>
      </c>
      <c r="D7" t="s">
        <v>206</v>
      </c>
      <c r="E7" t="s">
        <v>92</v>
      </c>
      <c r="F7" t="s">
        <v>207</v>
      </c>
      <c r="G7" t="s">
        <v>208</v>
      </c>
      <c r="H7">
        <v>31.46013069152832</v>
      </c>
      <c r="I7">
        <v>31.117698669433594</v>
      </c>
      <c r="J7">
        <v>0.48427200317382812</v>
      </c>
      <c r="K7">
        <v>3.8701486587524414</v>
      </c>
      <c r="M7">
        <f>AVERAGE(K7:K8)</f>
        <v>5.377882719039917</v>
      </c>
      <c r="N7">
        <f>M7/M81</f>
        <v>9.4377915189396366E-2</v>
      </c>
      <c r="O7">
        <f>N7/N7</f>
        <v>1</v>
      </c>
      <c r="R7" s="1"/>
      <c r="S7" s="1"/>
      <c r="T7" s="1"/>
      <c r="U7" s="1"/>
      <c r="V7" s="1"/>
    </row>
    <row r="8" spans="1:22">
      <c r="A8" t="s">
        <v>116</v>
      </c>
      <c r="B8" s="1" t="s">
        <v>205</v>
      </c>
      <c r="C8" s="1">
        <v>3</v>
      </c>
      <c r="D8" t="s">
        <v>206</v>
      </c>
      <c r="E8" t="s">
        <v>92</v>
      </c>
      <c r="F8" t="s">
        <v>207</v>
      </c>
      <c r="G8" t="s">
        <v>208</v>
      </c>
      <c r="H8">
        <v>30.775266647338867</v>
      </c>
      <c r="I8">
        <v>31.117698669433594</v>
      </c>
      <c r="J8">
        <v>0.48427200317382812</v>
      </c>
      <c r="K8">
        <v>6.8856167793273926</v>
      </c>
      <c r="R8" s="1"/>
      <c r="S8" s="1"/>
      <c r="T8" s="1"/>
      <c r="U8" s="1"/>
      <c r="V8" s="1"/>
    </row>
    <row r="9" spans="1:22">
      <c r="A9" t="s">
        <v>117</v>
      </c>
      <c r="B9" s="1" t="s">
        <v>61</v>
      </c>
      <c r="C9" s="1">
        <v>1</v>
      </c>
      <c r="D9" t="s">
        <v>206</v>
      </c>
      <c r="E9" t="s">
        <v>92</v>
      </c>
      <c r="F9" t="s">
        <v>207</v>
      </c>
      <c r="G9" t="s">
        <v>208</v>
      </c>
      <c r="H9" t="s">
        <v>209</v>
      </c>
      <c r="I9">
        <v>37.675102233886719</v>
      </c>
      <c r="J9" t="s">
        <v>95</v>
      </c>
      <c r="K9" t="s">
        <v>95</v>
      </c>
      <c r="M9">
        <f>AVERAGE(K9:K10)</f>
        <v>2.0753273740410805E-2</v>
      </c>
      <c r="N9">
        <f>M9/M83</f>
        <v>1.9242835013331266E-2</v>
      </c>
      <c r="O9">
        <f>N9/N$3</f>
        <v>2.8328383590404144E-2</v>
      </c>
      <c r="P9">
        <f>AVERAGE(O9:O13)</f>
        <v>0.56128620745696178</v>
      </c>
      <c r="Q9">
        <f>STDEV(O9:O13)/SQRT(3)</f>
        <v>0.2869888090926318</v>
      </c>
    </row>
    <row r="10" spans="1:22">
      <c r="A10" t="s">
        <v>118</v>
      </c>
      <c r="B10" s="1" t="s">
        <v>61</v>
      </c>
      <c r="C10" s="1">
        <v>1</v>
      </c>
      <c r="D10" t="s">
        <v>206</v>
      </c>
      <c r="E10" t="s">
        <v>92</v>
      </c>
      <c r="F10" t="s">
        <v>207</v>
      </c>
      <c r="G10" t="s">
        <v>208</v>
      </c>
      <c r="H10">
        <v>37.675102233886719</v>
      </c>
      <c r="I10">
        <v>37.675102233886719</v>
      </c>
      <c r="J10" t="s">
        <v>95</v>
      </c>
      <c r="K10">
        <v>2.0753273740410805E-2</v>
      </c>
    </row>
    <row r="11" spans="1:22">
      <c r="A11" t="s">
        <v>119</v>
      </c>
      <c r="B11" s="1" t="s">
        <v>61</v>
      </c>
      <c r="C11" s="1">
        <v>2</v>
      </c>
      <c r="D11" t="s">
        <v>206</v>
      </c>
      <c r="E11" t="s">
        <v>92</v>
      </c>
      <c r="F11" t="s">
        <v>207</v>
      </c>
      <c r="G11" t="s">
        <v>208</v>
      </c>
      <c r="H11">
        <v>37.449878692626953</v>
      </c>
      <c r="I11">
        <v>36.659820556640625</v>
      </c>
      <c r="J11">
        <v>1.1173136234283447</v>
      </c>
      <c r="K11">
        <v>2.5082573294639587E-2</v>
      </c>
      <c r="M11">
        <f>AVERAGE(K11:K12)</f>
        <v>5.99261075258255E-2</v>
      </c>
      <c r="N11">
        <f>M11/M85</f>
        <v>5.8388839351995681E-2</v>
      </c>
      <c r="O11">
        <f>N11/N$5</f>
        <v>1.0123042700271412</v>
      </c>
    </row>
    <row r="12" spans="1:22">
      <c r="A12" t="s">
        <v>120</v>
      </c>
      <c r="B12" s="1" t="s">
        <v>61</v>
      </c>
      <c r="C12" s="1">
        <v>2</v>
      </c>
      <c r="D12" t="s">
        <v>206</v>
      </c>
      <c r="E12" t="s">
        <v>92</v>
      </c>
      <c r="F12" t="s">
        <v>207</v>
      </c>
      <c r="G12" t="s">
        <v>208</v>
      </c>
      <c r="H12">
        <v>35.869758605957031</v>
      </c>
      <c r="I12">
        <v>36.659820556640625</v>
      </c>
      <c r="J12">
        <v>1.1173136234283447</v>
      </c>
      <c r="K12">
        <v>9.4769641757011414E-2</v>
      </c>
    </row>
    <row r="13" spans="1:22">
      <c r="A13" t="s">
        <v>121</v>
      </c>
      <c r="B13" s="1" t="s">
        <v>61</v>
      </c>
      <c r="C13" s="1">
        <v>3</v>
      </c>
      <c r="D13" t="s">
        <v>206</v>
      </c>
      <c r="E13" t="s">
        <v>92</v>
      </c>
      <c r="F13" t="s">
        <v>207</v>
      </c>
      <c r="G13" t="s">
        <v>208</v>
      </c>
      <c r="H13">
        <v>32.910274505615234</v>
      </c>
      <c r="I13">
        <v>33.168094635009766</v>
      </c>
      <c r="J13">
        <v>0.36461272835731506</v>
      </c>
      <c r="K13">
        <v>1.1426607370376587</v>
      </c>
      <c r="M13">
        <f>AVERAGE(K13:K14)</f>
        <v>0.94158291816711426</v>
      </c>
      <c r="N13">
        <f>M13/M87</f>
        <v>6.0706325926620036E-2</v>
      </c>
      <c r="O13">
        <f>N13/N$7</f>
        <v>0.64322596875333993</v>
      </c>
    </row>
    <row r="14" spans="1:22">
      <c r="A14" t="s">
        <v>122</v>
      </c>
      <c r="B14" s="1" t="s">
        <v>61</v>
      </c>
      <c r="C14" s="1">
        <v>3</v>
      </c>
      <c r="D14" t="s">
        <v>206</v>
      </c>
      <c r="E14" t="s">
        <v>92</v>
      </c>
      <c r="F14" t="s">
        <v>207</v>
      </c>
      <c r="G14" t="s">
        <v>208</v>
      </c>
      <c r="H14">
        <v>33.425914764404297</v>
      </c>
      <c r="I14">
        <v>33.168094635009766</v>
      </c>
      <c r="J14">
        <v>0.36461272835731506</v>
      </c>
      <c r="K14">
        <v>0.74050509929656982</v>
      </c>
    </row>
    <row r="15" spans="1:22">
      <c r="A15" t="s">
        <v>123</v>
      </c>
      <c r="B15" s="1" t="s">
        <v>62</v>
      </c>
      <c r="C15" s="1">
        <v>1</v>
      </c>
      <c r="D15" t="s">
        <v>206</v>
      </c>
      <c r="E15" t="s">
        <v>92</v>
      </c>
      <c r="F15" t="s">
        <v>207</v>
      </c>
      <c r="G15" t="s">
        <v>208</v>
      </c>
      <c r="H15">
        <v>33.298274993896484</v>
      </c>
      <c r="I15">
        <v>33.500465393066406</v>
      </c>
      <c r="J15">
        <v>0.28594309091567993</v>
      </c>
      <c r="K15">
        <v>0.82444417476654053</v>
      </c>
      <c r="M15">
        <f>AVERAGE(K15:K16)</f>
        <v>0.70557424426078796</v>
      </c>
      <c r="N15">
        <f>M15/M89</f>
        <v>0.26515006226929005</v>
      </c>
      <c r="O15">
        <f>N15/N$3</f>
        <v>0.39034127080444486</v>
      </c>
      <c r="P15">
        <f>AVERAGE(O15:O19)</f>
        <v>1.1835225858365865</v>
      </c>
      <c r="Q15">
        <f>STDEV(O15:O19)/SQRT(3)</f>
        <v>0.396618651166182</v>
      </c>
    </row>
    <row r="16" spans="1:22">
      <c r="A16" t="s">
        <v>124</v>
      </c>
      <c r="B16" s="1" t="s">
        <v>62</v>
      </c>
      <c r="C16" s="1">
        <v>1</v>
      </c>
      <c r="D16" t="s">
        <v>206</v>
      </c>
      <c r="E16" t="s">
        <v>92</v>
      </c>
      <c r="F16" t="s">
        <v>207</v>
      </c>
      <c r="G16" t="s">
        <v>208</v>
      </c>
      <c r="H16">
        <v>33.702659606933594</v>
      </c>
      <c r="I16">
        <v>33.500465393066406</v>
      </c>
      <c r="J16">
        <v>0.28594309091567993</v>
      </c>
      <c r="K16">
        <v>0.5867043137550354</v>
      </c>
    </row>
    <row r="17" spans="1:17">
      <c r="A17" t="s">
        <v>125</v>
      </c>
      <c r="B17" s="1" t="s">
        <v>62</v>
      </c>
      <c r="C17" s="1">
        <v>2</v>
      </c>
      <c r="D17" t="s">
        <v>206</v>
      </c>
      <c r="E17" t="s">
        <v>92</v>
      </c>
      <c r="F17" t="s">
        <v>207</v>
      </c>
      <c r="G17" t="s">
        <v>208</v>
      </c>
      <c r="H17">
        <v>34.775371551513672</v>
      </c>
      <c r="I17">
        <v>34.169883728027344</v>
      </c>
      <c r="J17">
        <v>0.85628640651702881</v>
      </c>
      <c r="K17">
        <v>0.23795989155769348</v>
      </c>
      <c r="M17">
        <f>AVERAGE(K17:K18)</f>
        <v>0.23795989155769348</v>
      </c>
      <c r="N17">
        <f>M17/M91</f>
        <v>9.0668808606884171E-2</v>
      </c>
      <c r="O17">
        <f>N17/N$5</f>
        <v>1.5719514744539163</v>
      </c>
    </row>
    <row r="18" spans="1:17">
      <c r="A18" t="s">
        <v>126</v>
      </c>
      <c r="B18" s="1" t="s">
        <v>62</v>
      </c>
      <c r="C18" s="1">
        <v>2</v>
      </c>
      <c r="D18" t="s">
        <v>206</v>
      </c>
      <c r="E18" t="s">
        <v>92</v>
      </c>
      <c r="F18" t="s">
        <v>207</v>
      </c>
      <c r="G18" t="s">
        <v>208</v>
      </c>
      <c r="H18">
        <v>33.564399719238281</v>
      </c>
      <c r="I18">
        <v>34.169883728027344</v>
      </c>
      <c r="J18">
        <v>0.85628640651702881</v>
      </c>
    </row>
    <row r="19" spans="1:17">
      <c r="A19" t="s">
        <v>127</v>
      </c>
      <c r="B19" s="1" t="s">
        <v>62</v>
      </c>
      <c r="C19" s="1">
        <v>3</v>
      </c>
      <c r="D19" t="s">
        <v>206</v>
      </c>
      <c r="E19" t="s">
        <v>92</v>
      </c>
      <c r="F19" t="s">
        <v>207</v>
      </c>
      <c r="G19" t="s">
        <v>208</v>
      </c>
      <c r="H19">
        <v>32.553050994873047</v>
      </c>
      <c r="I19">
        <v>32.739402770996094</v>
      </c>
      <c r="J19">
        <v>0.26353850960731506</v>
      </c>
      <c r="K19">
        <v>1.5432240962982178</v>
      </c>
      <c r="M19">
        <f>AVERAGE(K19:K20)</f>
        <v>1.3355522751808167</v>
      </c>
      <c r="N19">
        <f>M19/M93</f>
        <v>0.14989808440369998</v>
      </c>
      <c r="O19">
        <f>N19/N$7</f>
        <v>1.5882750122513987</v>
      </c>
    </row>
    <row r="20" spans="1:17">
      <c r="A20" t="s">
        <v>128</v>
      </c>
      <c r="B20" s="1" t="s">
        <v>62</v>
      </c>
      <c r="C20" s="1">
        <v>3</v>
      </c>
      <c r="D20" t="s">
        <v>206</v>
      </c>
      <c r="E20" t="s">
        <v>92</v>
      </c>
      <c r="F20" t="s">
        <v>207</v>
      </c>
      <c r="G20" t="s">
        <v>208</v>
      </c>
      <c r="H20">
        <v>32.925750732421875</v>
      </c>
      <c r="I20">
        <v>32.739402770996094</v>
      </c>
      <c r="J20">
        <v>0.26353850960731506</v>
      </c>
      <c r="K20">
        <v>1.1278804540634155</v>
      </c>
    </row>
    <row r="21" spans="1:17">
      <c r="A21" t="s">
        <v>129</v>
      </c>
      <c r="B21" s="1" t="s">
        <v>24</v>
      </c>
      <c r="C21" s="1">
        <v>1</v>
      </c>
      <c r="D21" t="s">
        <v>206</v>
      </c>
      <c r="E21" t="s">
        <v>92</v>
      </c>
      <c r="F21" t="s">
        <v>207</v>
      </c>
      <c r="G21" t="s">
        <v>208</v>
      </c>
      <c r="H21">
        <v>37.601879119873047</v>
      </c>
      <c r="I21">
        <v>37.440582275390625</v>
      </c>
      <c r="J21">
        <v>0.22810818254947662</v>
      </c>
      <c r="K21">
        <v>2.2071847692131996E-2</v>
      </c>
      <c r="M21">
        <f>AVERAGE(K21:K22)</f>
        <v>2.5512583553791046E-2</v>
      </c>
      <c r="N21">
        <f>M21/M95</f>
        <v>5.8995285753878296E-3</v>
      </c>
      <c r="O21">
        <f>N21/N$3</f>
        <v>8.685004489741497E-3</v>
      </c>
      <c r="P21">
        <f>AVERAGE(O21:O25)</f>
        <v>0.31535934770074897</v>
      </c>
      <c r="Q21">
        <f>STDEV(O21:O25)/SQRT(3)</f>
        <v>0.16225228769779168</v>
      </c>
    </row>
    <row r="22" spans="1:17">
      <c r="A22" t="s">
        <v>130</v>
      </c>
      <c r="B22" s="1" t="s">
        <v>210</v>
      </c>
      <c r="C22" s="1">
        <v>1</v>
      </c>
      <c r="D22" t="s">
        <v>206</v>
      </c>
      <c r="E22" t="s">
        <v>92</v>
      </c>
      <c r="F22" t="s">
        <v>207</v>
      </c>
      <c r="G22" t="s">
        <v>208</v>
      </c>
      <c r="H22">
        <v>37.279285430908203</v>
      </c>
      <c r="I22">
        <v>37.440582275390625</v>
      </c>
      <c r="J22">
        <v>0.22810818254947662</v>
      </c>
      <c r="K22">
        <v>2.8953319415450096E-2</v>
      </c>
    </row>
    <row r="23" spans="1:17">
      <c r="A23" t="s">
        <v>131</v>
      </c>
      <c r="B23" s="1" t="s">
        <v>211</v>
      </c>
      <c r="C23" s="1">
        <v>2</v>
      </c>
      <c r="D23" t="s">
        <v>206</v>
      </c>
      <c r="E23" t="s">
        <v>92</v>
      </c>
      <c r="F23" t="s">
        <v>207</v>
      </c>
      <c r="G23" t="s">
        <v>208</v>
      </c>
      <c r="H23">
        <v>37.034519195556641</v>
      </c>
      <c r="I23">
        <v>36.856765747070312</v>
      </c>
      <c r="J23">
        <v>0.25138404965400696</v>
      </c>
      <c r="K23">
        <v>3.5573266446590403E-2</v>
      </c>
      <c r="M23">
        <f>AVERAGE(K23:K24)</f>
        <v>4.1773838922381387E-2</v>
      </c>
      <c r="N23">
        <f>M23/M97</f>
        <v>2.1734887193759957E-2</v>
      </c>
      <c r="O23">
        <f>N23/N$5</f>
        <v>0.37682405334623958</v>
      </c>
    </row>
    <row r="24" spans="1:17">
      <c r="A24" t="s">
        <v>132</v>
      </c>
      <c r="B24" s="1" t="s">
        <v>212</v>
      </c>
      <c r="C24" s="1">
        <v>2</v>
      </c>
      <c r="D24" t="s">
        <v>206</v>
      </c>
      <c r="E24" t="s">
        <v>92</v>
      </c>
      <c r="F24" t="s">
        <v>207</v>
      </c>
      <c r="G24" t="s">
        <v>208</v>
      </c>
      <c r="H24">
        <v>36.679008483886719</v>
      </c>
      <c r="I24">
        <v>36.856765747070312</v>
      </c>
      <c r="J24">
        <v>0.25138404965400696</v>
      </c>
      <c r="K24">
        <v>4.7974411398172379E-2</v>
      </c>
    </row>
    <row r="25" spans="1:17">
      <c r="A25" t="s">
        <v>133</v>
      </c>
      <c r="B25" s="1" t="s">
        <v>213</v>
      </c>
      <c r="C25" s="1">
        <v>3</v>
      </c>
      <c r="D25" t="s">
        <v>206</v>
      </c>
      <c r="E25" t="s">
        <v>92</v>
      </c>
      <c r="F25" t="s">
        <v>207</v>
      </c>
      <c r="G25" t="s">
        <v>208</v>
      </c>
      <c r="H25">
        <v>35.234905242919922</v>
      </c>
      <c r="I25">
        <v>35.139785766601562</v>
      </c>
      <c r="J25">
        <v>0.13451924920082092</v>
      </c>
      <c r="K25">
        <v>0.16166388988494873</v>
      </c>
      <c r="M25">
        <f>AVERAGE(K25:K26)</f>
        <v>0.17569276690483093</v>
      </c>
      <c r="N25">
        <f>M25/M99</f>
        <v>5.290533214926562E-2</v>
      </c>
      <c r="O25">
        <f>N25/N$7</f>
        <v>0.56056898526626586</v>
      </c>
    </row>
    <row r="26" spans="1:17">
      <c r="A26" t="s">
        <v>134</v>
      </c>
      <c r="B26" s="1" t="s">
        <v>214</v>
      </c>
      <c r="C26" s="1">
        <v>3</v>
      </c>
      <c r="D26" t="s">
        <v>206</v>
      </c>
      <c r="E26" t="s">
        <v>92</v>
      </c>
      <c r="F26" t="s">
        <v>207</v>
      </c>
      <c r="G26" t="s">
        <v>208</v>
      </c>
      <c r="H26">
        <v>35.044666290283203</v>
      </c>
      <c r="I26">
        <v>35.139785766601562</v>
      </c>
      <c r="J26">
        <v>0.13451924920082092</v>
      </c>
      <c r="K26">
        <v>0.18972164392471313</v>
      </c>
    </row>
    <row r="27" spans="1:17">
      <c r="A27" s="9" t="s">
        <v>202</v>
      </c>
      <c r="B27" s="1"/>
      <c r="C27" s="1"/>
    </row>
    <row r="28" spans="1:17">
      <c r="A28" t="s">
        <v>135</v>
      </c>
      <c r="B28" t="s">
        <v>95</v>
      </c>
      <c r="D28" t="s">
        <v>206</v>
      </c>
      <c r="E28" t="s">
        <v>148</v>
      </c>
      <c r="F28" t="s">
        <v>207</v>
      </c>
      <c r="G28" t="s">
        <v>208</v>
      </c>
      <c r="H28">
        <v>27.722137451171875</v>
      </c>
      <c r="I28">
        <v>27.770893096923828</v>
      </c>
      <c r="J28">
        <v>6.894955039024353E-2</v>
      </c>
      <c r="K28">
        <v>100</v>
      </c>
    </row>
    <row r="29" spans="1:17">
      <c r="A29" t="s">
        <v>136</v>
      </c>
      <c r="B29" t="s">
        <v>95</v>
      </c>
      <c r="D29" t="s">
        <v>206</v>
      </c>
      <c r="E29" t="s">
        <v>148</v>
      </c>
      <c r="F29" t="s">
        <v>207</v>
      </c>
      <c r="G29" t="s">
        <v>208</v>
      </c>
      <c r="H29">
        <v>27.819646835327148</v>
      </c>
      <c r="I29">
        <v>27.770893096923828</v>
      </c>
      <c r="J29">
        <v>6.894955039024353E-2</v>
      </c>
      <c r="K29">
        <v>100</v>
      </c>
    </row>
    <row r="30" spans="1:17">
      <c r="A30" t="s">
        <v>137</v>
      </c>
      <c r="B30" t="s">
        <v>95</v>
      </c>
      <c r="D30" t="s">
        <v>206</v>
      </c>
      <c r="E30" t="s">
        <v>148</v>
      </c>
      <c r="F30" t="s">
        <v>207</v>
      </c>
      <c r="G30" t="s">
        <v>208</v>
      </c>
      <c r="H30">
        <v>29.250522613525391</v>
      </c>
      <c r="I30">
        <v>29.154951095581055</v>
      </c>
      <c r="J30">
        <v>0.13515853881835938</v>
      </c>
      <c r="K30">
        <v>20</v>
      </c>
    </row>
    <row r="31" spans="1:17">
      <c r="A31" t="s">
        <v>138</v>
      </c>
      <c r="B31" t="s">
        <v>95</v>
      </c>
      <c r="D31" t="s">
        <v>206</v>
      </c>
      <c r="E31" t="s">
        <v>148</v>
      </c>
      <c r="F31" t="s">
        <v>207</v>
      </c>
      <c r="G31" t="s">
        <v>208</v>
      </c>
      <c r="H31">
        <v>29.059379577636719</v>
      </c>
      <c r="I31">
        <v>29.154951095581055</v>
      </c>
      <c r="J31">
        <v>0.13515853881835938</v>
      </c>
      <c r="K31">
        <v>20</v>
      </c>
    </row>
    <row r="32" spans="1:17">
      <c r="A32" t="s">
        <v>139</v>
      </c>
      <c r="D32" t="s">
        <v>206</v>
      </c>
      <c r="E32" t="s">
        <v>148</v>
      </c>
      <c r="F32" t="s">
        <v>207</v>
      </c>
      <c r="G32" t="s">
        <v>208</v>
      </c>
      <c r="H32">
        <v>31.978398431396485</v>
      </c>
      <c r="I32">
        <v>31.773649215698242</v>
      </c>
      <c r="J32">
        <v>0.2895591177257093</v>
      </c>
      <c r="K32">
        <v>4</v>
      </c>
    </row>
    <row r="33" spans="1:17">
      <c r="A33" t="s">
        <v>140</v>
      </c>
      <c r="B33" t="s">
        <v>95</v>
      </c>
      <c r="D33" t="s">
        <v>206</v>
      </c>
      <c r="E33" t="s">
        <v>148</v>
      </c>
      <c r="F33" t="s">
        <v>207</v>
      </c>
      <c r="G33" t="s">
        <v>208</v>
      </c>
      <c r="H33">
        <v>31.568899999999999</v>
      </c>
      <c r="I33">
        <v>31.773649215698242</v>
      </c>
      <c r="J33">
        <v>0.2895591177257093</v>
      </c>
      <c r="K33">
        <v>4</v>
      </c>
    </row>
    <row r="34" spans="1:17">
      <c r="A34" t="s">
        <v>141</v>
      </c>
      <c r="D34" t="s">
        <v>206</v>
      </c>
      <c r="E34" t="s">
        <v>148</v>
      </c>
      <c r="F34" t="s">
        <v>207</v>
      </c>
      <c r="G34" t="s">
        <v>208</v>
      </c>
      <c r="H34">
        <v>35.123800000000003</v>
      </c>
      <c r="I34">
        <v>35.300360813415324</v>
      </c>
      <c r="J34">
        <v>0.24969469691557267</v>
      </c>
      <c r="K34">
        <v>0.2</v>
      </c>
    </row>
    <row r="35" spans="1:17">
      <c r="A35" t="s">
        <v>142</v>
      </c>
      <c r="D35" t="s">
        <v>206</v>
      </c>
      <c r="E35" t="s">
        <v>148</v>
      </c>
      <c r="F35" t="s">
        <v>207</v>
      </c>
      <c r="G35" t="s">
        <v>208</v>
      </c>
      <c r="H35">
        <v>35.476921626830645</v>
      </c>
      <c r="I35">
        <v>35.300360813415324</v>
      </c>
      <c r="J35">
        <v>0.24969469691557267</v>
      </c>
      <c r="K35">
        <v>0.2</v>
      </c>
    </row>
    <row r="36" spans="1:17">
      <c r="A36" t="s">
        <v>143</v>
      </c>
      <c r="B36" t="s">
        <v>95</v>
      </c>
      <c r="D36" t="s">
        <v>206</v>
      </c>
      <c r="E36" t="s">
        <v>157</v>
      </c>
      <c r="F36" t="s">
        <v>207</v>
      </c>
      <c r="G36" t="s">
        <v>208</v>
      </c>
      <c r="H36" t="s">
        <v>209</v>
      </c>
      <c r="J36" t="s">
        <v>95</v>
      </c>
      <c r="K36" t="s">
        <v>95</v>
      </c>
    </row>
    <row r="37" spans="1:17">
      <c r="A37" t="s">
        <v>144</v>
      </c>
      <c r="B37" t="s">
        <v>95</v>
      </c>
      <c r="D37" t="s">
        <v>206</v>
      </c>
      <c r="E37" t="s">
        <v>157</v>
      </c>
      <c r="F37" t="s">
        <v>207</v>
      </c>
      <c r="G37" t="s">
        <v>208</v>
      </c>
      <c r="H37" t="s">
        <v>209</v>
      </c>
      <c r="K37" t="s">
        <v>95</v>
      </c>
    </row>
    <row r="39" spans="1:17">
      <c r="A39" t="s">
        <v>147</v>
      </c>
      <c r="B39" s="1" t="s">
        <v>215</v>
      </c>
      <c r="C39" s="1">
        <v>1</v>
      </c>
      <c r="D39" t="s">
        <v>216</v>
      </c>
      <c r="E39" t="s">
        <v>92</v>
      </c>
      <c r="F39" t="s">
        <v>207</v>
      </c>
      <c r="G39" t="s">
        <v>208</v>
      </c>
      <c r="H39">
        <v>28.532831696839374</v>
      </c>
      <c r="I39">
        <v>28.528261777683049</v>
      </c>
      <c r="J39">
        <v>6.4628416498201105E-3</v>
      </c>
      <c r="K39">
        <v>43.984710000000007</v>
      </c>
      <c r="M39">
        <f>AVERAGE(K39:K40)</f>
        <v>44.125300000000003</v>
      </c>
      <c r="N39">
        <f>M39/M77</f>
        <v>0.71850536368487616</v>
      </c>
      <c r="O39">
        <f>N39/N39</f>
        <v>1</v>
      </c>
      <c r="P39">
        <f>AVERAGE(O39:O43)</f>
        <v>1</v>
      </c>
      <c r="Q39">
        <f>STDEV(N39:N44)/3</f>
        <v>0.11516951418403511</v>
      </c>
    </row>
    <row r="40" spans="1:17">
      <c r="A40" t="s">
        <v>149</v>
      </c>
      <c r="B40" s="1" t="s">
        <v>215</v>
      </c>
      <c r="C40" s="1">
        <v>1</v>
      </c>
      <c r="D40" t="s">
        <v>216</v>
      </c>
      <c r="E40" t="s">
        <v>92</v>
      </c>
      <c r="F40" t="s">
        <v>207</v>
      </c>
      <c r="G40" t="s">
        <v>208</v>
      </c>
      <c r="H40">
        <v>28.523691858526728</v>
      </c>
      <c r="I40">
        <v>28.528261777683049</v>
      </c>
      <c r="J40">
        <v>6.4628416498201105E-3</v>
      </c>
      <c r="K40">
        <v>44.265889999999999</v>
      </c>
    </row>
    <row r="41" spans="1:17">
      <c r="A41" t="s">
        <v>150</v>
      </c>
      <c r="B41" s="1" t="s">
        <v>217</v>
      </c>
      <c r="C41" s="1">
        <v>2</v>
      </c>
      <c r="D41" t="s">
        <v>216</v>
      </c>
      <c r="E41" t="s">
        <v>92</v>
      </c>
      <c r="F41" t="s">
        <v>207</v>
      </c>
      <c r="G41" t="s">
        <v>208</v>
      </c>
      <c r="H41">
        <v>32.398365020751953</v>
      </c>
      <c r="I41">
        <v>32.750907897949219</v>
      </c>
      <c r="J41">
        <v>0.49856820702552795</v>
      </c>
      <c r="K41">
        <v>2.8152539730072021</v>
      </c>
      <c r="M41">
        <f>AVERAGE(K41:K42)</f>
        <v>2.2609982490539551</v>
      </c>
      <c r="N41">
        <f>M41/M79</f>
        <v>0.13020775323258227</v>
      </c>
      <c r="O41">
        <f>N41/N41</f>
        <v>1</v>
      </c>
    </row>
    <row r="42" spans="1:17">
      <c r="A42" t="s">
        <v>151</v>
      </c>
      <c r="B42" s="1" t="s">
        <v>217</v>
      </c>
      <c r="C42" s="1">
        <v>2</v>
      </c>
      <c r="D42" t="s">
        <v>216</v>
      </c>
      <c r="E42" t="s">
        <v>92</v>
      </c>
      <c r="F42" t="s">
        <v>207</v>
      </c>
      <c r="G42" t="s">
        <v>208</v>
      </c>
      <c r="H42">
        <v>33.103446960449219</v>
      </c>
      <c r="I42">
        <v>32.750907897949219</v>
      </c>
      <c r="J42">
        <v>0.49856820702552795</v>
      </c>
      <c r="K42">
        <v>1.706742525100708</v>
      </c>
    </row>
    <row r="43" spans="1:17">
      <c r="A43" t="s">
        <v>152</v>
      </c>
      <c r="B43" s="1" t="s">
        <v>218</v>
      </c>
      <c r="C43" s="1">
        <v>3</v>
      </c>
      <c r="D43" t="s">
        <v>216</v>
      </c>
      <c r="E43" t="s">
        <v>92</v>
      </c>
      <c r="F43" t="s">
        <v>207</v>
      </c>
      <c r="G43" t="s">
        <v>208</v>
      </c>
      <c r="H43">
        <v>31.351537704467773</v>
      </c>
      <c r="I43">
        <v>31.267848968505859</v>
      </c>
      <c r="J43">
        <v>0.11835374683141708</v>
      </c>
      <c r="K43">
        <v>5.9185323715209961</v>
      </c>
      <c r="M43">
        <f>AVERAGE(K43:K44)</f>
        <v>6.291841983795166</v>
      </c>
      <c r="N43">
        <f>M43/M81</f>
        <v>0.1104172329808102</v>
      </c>
      <c r="O43">
        <f>N43/N43</f>
        <v>1</v>
      </c>
    </row>
    <row r="44" spans="1:17">
      <c r="A44" t="s">
        <v>153</v>
      </c>
      <c r="B44" s="1" t="s">
        <v>218</v>
      </c>
      <c r="C44" s="1">
        <v>3</v>
      </c>
      <c r="D44" t="s">
        <v>216</v>
      </c>
      <c r="E44" t="s">
        <v>92</v>
      </c>
      <c r="F44" t="s">
        <v>207</v>
      </c>
      <c r="G44" t="s">
        <v>208</v>
      </c>
      <c r="H44">
        <v>31.184160232543945</v>
      </c>
      <c r="I44">
        <v>31.267848968505859</v>
      </c>
      <c r="J44">
        <v>0.11835374683141708</v>
      </c>
      <c r="K44">
        <v>6.6651515960693359</v>
      </c>
    </row>
    <row r="45" spans="1:17">
      <c r="A45" t="s">
        <v>154</v>
      </c>
      <c r="B45" s="1" t="s">
        <v>219</v>
      </c>
      <c r="C45" s="1">
        <v>1</v>
      </c>
      <c r="D45" t="s">
        <v>216</v>
      </c>
      <c r="E45" t="s">
        <v>92</v>
      </c>
      <c r="F45" t="s">
        <v>207</v>
      </c>
      <c r="G45" t="s">
        <v>208</v>
      </c>
      <c r="H45">
        <v>34.564121246337798</v>
      </c>
      <c r="I45">
        <v>34.443871031515577</v>
      </c>
      <c r="J45">
        <v>0.17005948467999357</v>
      </c>
      <c r="K45">
        <v>0.60519939661026001</v>
      </c>
      <c r="M45">
        <f>AVERAGE(K45:K46)</f>
        <v>0.69063266539486823</v>
      </c>
      <c r="N45">
        <f>M45/M83</f>
        <v>0.6403679053841459</v>
      </c>
      <c r="O45">
        <f>N45/N$39</f>
        <v>0.89124999999999999</v>
      </c>
      <c r="P45">
        <f>AVERAGE(O45:O49)</f>
        <v>0.92599166666666666</v>
      </c>
      <c r="Q45">
        <f>STDEV(O45:O49)/SQRT(3)</f>
        <v>0.22784325767826547</v>
      </c>
    </row>
    <row r="46" spans="1:17">
      <c r="A46" t="s">
        <v>155</v>
      </c>
      <c r="B46" s="1" t="s">
        <v>219</v>
      </c>
      <c r="C46" s="1">
        <v>1</v>
      </c>
      <c r="D46" t="s">
        <v>216</v>
      </c>
      <c r="E46" t="s">
        <v>92</v>
      </c>
      <c r="F46" t="s">
        <v>207</v>
      </c>
      <c r="G46" t="s">
        <v>208</v>
      </c>
      <c r="H46">
        <v>34.323620816693264</v>
      </c>
      <c r="I46">
        <v>34.443871031515577</v>
      </c>
      <c r="J46">
        <v>0.17005948467999357</v>
      </c>
      <c r="K46">
        <v>0.77606593417947645</v>
      </c>
    </row>
    <row r="47" spans="1:17">
      <c r="A47" t="s">
        <v>156</v>
      </c>
      <c r="B47" s="1" t="s">
        <v>220</v>
      </c>
      <c r="C47" s="1">
        <v>2</v>
      </c>
      <c r="D47" t="s">
        <v>216</v>
      </c>
      <c r="E47" t="s">
        <v>92</v>
      </c>
      <c r="F47" t="s">
        <v>207</v>
      </c>
      <c r="G47" t="s">
        <v>208</v>
      </c>
      <c r="H47">
        <v>38.427894347038894</v>
      </c>
      <c r="I47">
        <v>37.826916428270465</v>
      </c>
      <c r="J47">
        <v>0.84991112340907315</v>
      </c>
      <c r="K47">
        <v>4.4377056994495498E-2</v>
      </c>
      <c r="M47">
        <f>AVERAGE(K47:K48)</f>
        <v>7.3483028497247749E-2</v>
      </c>
      <c r="N47">
        <f>M47/M85</f>
        <v>7.1597988308766181E-2</v>
      </c>
      <c r="O47">
        <f>N47/N$41</f>
        <v>0.549875</v>
      </c>
    </row>
    <row r="48" spans="1:17">
      <c r="A48" t="s">
        <v>158</v>
      </c>
      <c r="B48" s="1" t="s">
        <v>220</v>
      </c>
      <c r="C48" s="1">
        <v>2</v>
      </c>
      <c r="D48" t="s">
        <v>216</v>
      </c>
      <c r="E48" t="s">
        <v>92</v>
      </c>
      <c r="F48" t="s">
        <v>207</v>
      </c>
      <c r="G48" t="s">
        <v>208</v>
      </c>
      <c r="H48">
        <v>37.225938509502029</v>
      </c>
      <c r="I48">
        <v>37.826916428270465</v>
      </c>
      <c r="J48">
        <v>0.84991112340907315</v>
      </c>
      <c r="K48">
        <v>0.102589</v>
      </c>
    </row>
    <row r="49" spans="1:17">
      <c r="A49" t="s">
        <v>159</v>
      </c>
      <c r="B49" s="1" t="s">
        <v>221</v>
      </c>
      <c r="C49" s="1">
        <v>3</v>
      </c>
      <c r="D49" t="s">
        <v>216</v>
      </c>
      <c r="E49" t="s">
        <v>92</v>
      </c>
      <c r="F49" t="s">
        <v>207</v>
      </c>
      <c r="G49" t="s">
        <v>208</v>
      </c>
      <c r="H49">
        <v>32.371501922607422</v>
      </c>
      <c r="I49">
        <v>32.78117702909266</v>
      </c>
      <c r="J49">
        <v>0.57936809175807114</v>
      </c>
      <c r="K49">
        <v>2.8694484233856201</v>
      </c>
      <c r="M49">
        <f>AVERAGE(K49:K50)</f>
        <v>2.2895185252563706</v>
      </c>
      <c r="N49">
        <f>M49/M87</f>
        <v>0.14761127791039613</v>
      </c>
      <c r="O49">
        <f>N49/N$43</f>
        <v>1.3368500000000001</v>
      </c>
    </row>
    <row r="50" spans="1:17">
      <c r="A50" t="s">
        <v>160</v>
      </c>
      <c r="B50" s="1" t="s">
        <v>221</v>
      </c>
      <c r="C50" s="1">
        <v>3</v>
      </c>
      <c r="D50" t="s">
        <v>216</v>
      </c>
      <c r="E50" t="s">
        <v>92</v>
      </c>
      <c r="F50" t="s">
        <v>207</v>
      </c>
      <c r="G50" t="s">
        <v>208</v>
      </c>
      <c r="H50">
        <v>33.190852135577906</v>
      </c>
      <c r="I50">
        <v>32.78117702909266</v>
      </c>
      <c r="J50">
        <v>0.57936809175807114</v>
      </c>
      <c r="K50">
        <v>1.709588627127121</v>
      </c>
    </row>
    <row r="51" spans="1:17">
      <c r="A51" t="s">
        <v>161</v>
      </c>
      <c r="B51" s="1" t="s">
        <v>222</v>
      </c>
      <c r="C51" s="1">
        <v>1</v>
      </c>
      <c r="D51" t="s">
        <v>216</v>
      </c>
      <c r="E51" t="s">
        <v>92</v>
      </c>
      <c r="F51" t="s">
        <v>207</v>
      </c>
      <c r="G51" t="s">
        <v>208</v>
      </c>
      <c r="H51">
        <v>34.348724365234375</v>
      </c>
      <c r="I51">
        <v>34.812278747558594</v>
      </c>
      <c r="J51">
        <v>0.65556490421295166</v>
      </c>
      <c r="K51">
        <v>0.70517522096633911</v>
      </c>
      <c r="M51">
        <f>AVERAGE(K51:K52)</f>
        <v>0.53517685830593109</v>
      </c>
      <c r="N51">
        <f>M51/M89</f>
        <v>0.20111586903737949</v>
      </c>
      <c r="O51">
        <f>N51/N$39</f>
        <v>0.27990865371686408</v>
      </c>
      <c r="P51">
        <f>AVERAGE(O51:O55)</f>
        <v>0.43120000000000003</v>
      </c>
      <c r="Q51">
        <f>STDEV(O51:O55)/SQRT(3)</f>
        <v>0.13835083128710721</v>
      </c>
    </row>
    <row r="52" spans="1:17">
      <c r="A52" t="s">
        <v>162</v>
      </c>
      <c r="B52" s="1" t="s">
        <v>222</v>
      </c>
      <c r="C52" s="1">
        <v>1</v>
      </c>
      <c r="D52" t="s">
        <v>216</v>
      </c>
      <c r="E52" t="s">
        <v>92</v>
      </c>
      <c r="F52" t="s">
        <v>207</v>
      </c>
      <c r="G52" t="s">
        <v>208</v>
      </c>
      <c r="H52">
        <v>35.275833129882812</v>
      </c>
      <c r="I52">
        <v>34.812278747558594</v>
      </c>
      <c r="J52">
        <v>0.65556490421295166</v>
      </c>
      <c r="K52">
        <v>0.36517849564552307</v>
      </c>
    </row>
    <row r="53" spans="1:17">
      <c r="A53" t="s">
        <v>163</v>
      </c>
      <c r="B53" s="1" t="s">
        <v>223</v>
      </c>
      <c r="C53" s="1">
        <v>2</v>
      </c>
      <c r="D53" t="s">
        <v>216</v>
      </c>
      <c r="E53" t="s">
        <v>92</v>
      </c>
      <c r="F53" t="s">
        <v>207</v>
      </c>
      <c r="G53" t="s">
        <v>208</v>
      </c>
      <c r="H53">
        <v>37.090797424316406</v>
      </c>
      <c r="I53">
        <v>37.037704467773438</v>
      </c>
      <c r="J53">
        <v>7.5087480247020721E-2</v>
      </c>
      <c r="K53">
        <v>0.10069821029901505</v>
      </c>
      <c r="M53">
        <f>AVERAGE(K53:K54)</f>
        <v>0.10463986918330193</v>
      </c>
      <c r="N53">
        <f>M53/M91</f>
        <v>3.9870468126053646E-2</v>
      </c>
      <c r="O53">
        <f>N53/N$41</f>
        <v>0.30620655941152314</v>
      </c>
    </row>
    <row r="54" spans="1:17">
      <c r="A54" t="s">
        <v>164</v>
      </c>
      <c r="B54" s="1" t="s">
        <v>223</v>
      </c>
      <c r="C54" s="1">
        <v>2</v>
      </c>
      <c r="D54" t="s">
        <v>216</v>
      </c>
      <c r="E54" t="s">
        <v>92</v>
      </c>
      <c r="F54" t="s">
        <v>207</v>
      </c>
      <c r="G54" t="s">
        <v>208</v>
      </c>
      <c r="H54">
        <v>36.984607696533203</v>
      </c>
      <c r="I54">
        <v>37.037704467773438</v>
      </c>
      <c r="J54">
        <v>7.5087480247020721E-2</v>
      </c>
      <c r="K54">
        <v>0.10858152806758881</v>
      </c>
    </row>
    <row r="55" spans="1:17">
      <c r="A55" t="s">
        <v>165</v>
      </c>
      <c r="B55" s="1" t="s">
        <v>224</v>
      </c>
      <c r="C55" s="1">
        <v>3</v>
      </c>
      <c r="D55" t="s">
        <v>216</v>
      </c>
      <c r="E55" t="s">
        <v>92</v>
      </c>
      <c r="F55" t="s">
        <v>207</v>
      </c>
      <c r="G55" t="s">
        <v>208</v>
      </c>
      <c r="H55">
        <v>34.68563305654915</v>
      </c>
      <c r="I55">
        <v>34.437989410354653</v>
      </c>
      <c r="J55">
        <v>0.35022100308378207</v>
      </c>
      <c r="K55">
        <v>0.60295417174437071</v>
      </c>
      <c r="M55">
        <f>AVERAGE(K55:K56)</f>
        <v>0.69601527981330136</v>
      </c>
      <c r="N55">
        <f>M55/M93</f>
        <v>7.8118512542381738E-2</v>
      </c>
      <c r="O55">
        <f>N55/N$43</f>
        <v>0.70748478687161298</v>
      </c>
    </row>
    <row r="56" spans="1:17">
      <c r="A56" t="s">
        <v>166</v>
      </c>
      <c r="B56" s="1" t="s">
        <v>224</v>
      </c>
      <c r="C56" s="1">
        <v>3</v>
      </c>
      <c r="D56" t="s">
        <v>216</v>
      </c>
      <c r="E56" t="s">
        <v>92</v>
      </c>
      <c r="F56" t="s">
        <v>207</v>
      </c>
      <c r="G56" t="s">
        <v>208</v>
      </c>
      <c r="H56">
        <v>34.190345764160156</v>
      </c>
      <c r="I56">
        <v>34.437989410354653</v>
      </c>
      <c r="J56">
        <v>0.35022100308378207</v>
      </c>
      <c r="K56">
        <v>0.789076387882232</v>
      </c>
    </row>
    <row r="57" spans="1:17">
      <c r="A57" t="s">
        <v>167</v>
      </c>
      <c r="B57" s="1" t="s">
        <v>225</v>
      </c>
      <c r="C57" s="1">
        <v>1</v>
      </c>
      <c r="D57" t="s">
        <v>216</v>
      </c>
      <c r="E57" t="s">
        <v>92</v>
      </c>
      <c r="F57" t="s">
        <v>207</v>
      </c>
      <c r="G57" t="s">
        <v>208</v>
      </c>
      <c r="H57">
        <v>34.850421905517578</v>
      </c>
      <c r="I57">
        <v>34.57769775390625</v>
      </c>
      <c r="J57">
        <v>0.38568750023841858</v>
      </c>
      <c r="K57">
        <v>0.49390459060668945</v>
      </c>
      <c r="M57">
        <f>AVERAGE(K57:K58)</f>
        <v>0.61066004633903503</v>
      </c>
      <c r="N57">
        <f>M57/M95</f>
        <v>0.14120899930142369</v>
      </c>
      <c r="O57">
        <f>N57/N$39</f>
        <v>0.19653158687254488</v>
      </c>
      <c r="P57">
        <f>AVERAGE(O57:O61)</f>
        <v>0.44890131237252878</v>
      </c>
      <c r="Q57">
        <f>STDEV(O57:O61)/SQRT(3)</f>
        <v>0.13174274155519611</v>
      </c>
    </row>
    <row r="58" spans="1:17">
      <c r="A58" t="s">
        <v>168</v>
      </c>
      <c r="B58" s="1" t="s">
        <v>225</v>
      </c>
      <c r="C58" s="1">
        <v>1</v>
      </c>
      <c r="D58" t="s">
        <v>216</v>
      </c>
      <c r="E58" t="s">
        <v>92</v>
      </c>
      <c r="F58" t="s">
        <v>207</v>
      </c>
      <c r="G58" t="s">
        <v>208</v>
      </c>
      <c r="H58">
        <v>34.304977416992188</v>
      </c>
      <c r="I58">
        <v>34.57769775390625</v>
      </c>
      <c r="J58">
        <v>0.38568750023841858</v>
      </c>
      <c r="K58">
        <v>0.72741550207138062</v>
      </c>
    </row>
    <row r="59" spans="1:17">
      <c r="A59" t="s">
        <v>169</v>
      </c>
      <c r="B59" s="1" t="s">
        <v>226</v>
      </c>
      <c r="C59" s="1">
        <v>2</v>
      </c>
      <c r="D59" t="s">
        <v>216</v>
      </c>
      <c r="E59" t="s">
        <v>92</v>
      </c>
      <c r="F59" t="s">
        <v>207</v>
      </c>
      <c r="G59" t="s">
        <v>208</v>
      </c>
      <c r="H59">
        <v>36.1456298828125</v>
      </c>
      <c r="I59">
        <v>36.473297119140625</v>
      </c>
      <c r="J59">
        <v>0.46339145302772522</v>
      </c>
      <c r="K59">
        <v>0.19696108996868134</v>
      </c>
      <c r="M59">
        <f>AVERAGE(K59:K60)</f>
        <v>0.16033003479242325</v>
      </c>
      <c r="N59">
        <f>M59/M97</f>
        <v>8.3419558984268574E-2</v>
      </c>
      <c r="O59">
        <f>N59/N$41</f>
        <v>0.64066506727338457</v>
      </c>
    </row>
    <row r="60" spans="1:17">
      <c r="A60" t="s">
        <v>170</v>
      </c>
      <c r="B60" s="1" t="s">
        <v>226</v>
      </c>
      <c r="C60" s="1">
        <v>2</v>
      </c>
      <c r="D60" t="s">
        <v>216</v>
      </c>
      <c r="E60" t="s">
        <v>92</v>
      </c>
      <c r="F60" t="s">
        <v>207</v>
      </c>
      <c r="G60" t="s">
        <v>208</v>
      </c>
      <c r="H60">
        <v>36.80096435546875</v>
      </c>
      <c r="I60">
        <v>36.473297119140625</v>
      </c>
      <c r="J60">
        <v>0.46339145302772522</v>
      </c>
      <c r="K60">
        <v>0.12369897961616516</v>
      </c>
    </row>
    <row r="61" spans="1:17">
      <c r="A61" t="s">
        <v>171</v>
      </c>
      <c r="B61" s="1" t="s">
        <v>227</v>
      </c>
      <c r="C61" s="1">
        <v>3</v>
      </c>
      <c r="D61" t="s">
        <v>216</v>
      </c>
      <c r="E61" t="s">
        <v>92</v>
      </c>
      <c r="F61" t="s">
        <v>207</v>
      </c>
      <c r="G61" t="s">
        <v>208</v>
      </c>
      <c r="H61" t="s">
        <v>209</v>
      </c>
      <c r="I61">
        <v>36.220043182373047</v>
      </c>
      <c r="J61" t="s">
        <v>95</v>
      </c>
      <c r="K61" t="s">
        <v>95</v>
      </c>
      <c r="M61">
        <f>AVERAGE(K61:K62)</f>
        <v>0.1868278831243515</v>
      </c>
      <c r="N61">
        <f>M61/M99</f>
        <v>5.625838436930105E-2</v>
      </c>
      <c r="O61">
        <f>N61/N$43</f>
        <v>0.50950728297165704</v>
      </c>
    </row>
    <row r="62" spans="1:17">
      <c r="A62" t="s">
        <v>172</v>
      </c>
      <c r="B62" s="1" t="s">
        <v>227</v>
      </c>
      <c r="C62" s="1">
        <v>3</v>
      </c>
      <c r="D62" t="s">
        <v>216</v>
      </c>
      <c r="E62" t="s">
        <v>92</v>
      </c>
      <c r="F62" t="s">
        <v>207</v>
      </c>
      <c r="G62" t="s">
        <v>208</v>
      </c>
      <c r="H62">
        <v>36.220043182373047</v>
      </c>
      <c r="I62">
        <v>36.220043182373047</v>
      </c>
      <c r="J62" t="s">
        <v>95</v>
      </c>
      <c r="K62">
        <v>0.1868278831243515</v>
      </c>
    </row>
    <row r="63" spans="1:17">
      <c r="A63" s="9" t="s">
        <v>202</v>
      </c>
      <c r="B63" s="1"/>
      <c r="C63" s="1"/>
    </row>
    <row r="64" spans="1:17">
      <c r="A64" t="s">
        <v>173</v>
      </c>
      <c r="B64" t="s">
        <v>95</v>
      </c>
      <c r="D64" t="s">
        <v>216</v>
      </c>
      <c r="E64" t="s">
        <v>148</v>
      </c>
      <c r="F64" t="s">
        <v>207</v>
      </c>
      <c r="G64" t="s">
        <v>208</v>
      </c>
      <c r="H64">
        <v>27.389078140258789</v>
      </c>
      <c r="I64">
        <v>27.450477600097656</v>
      </c>
      <c r="J64">
        <v>8.6833298206329346E-2</v>
      </c>
      <c r="K64">
        <v>100</v>
      </c>
    </row>
    <row r="65" spans="1:13">
      <c r="A65" t="s">
        <v>174</v>
      </c>
      <c r="B65" t="s">
        <v>95</v>
      </c>
      <c r="D65" t="s">
        <v>216</v>
      </c>
      <c r="E65" t="s">
        <v>148</v>
      </c>
      <c r="F65" t="s">
        <v>207</v>
      </c>
      <c r="G65" t="s">
        <v>208</v>
      </c>
      <c r="H65">
        <v>27.511878967285156</v>
      </c>
      <c r="I65">
        <v>27.450477600097656</v>
      </c>
      <c r="J65">
        <v>8.6833298206329346E-2</v>
      </c>
      <c r="K65">
        <v>100</v>
      </c>
    </row>
    <row r="66" spans="1:13">
      <c r="A66" t="s">
        <v>175</v>
      </c>
      <c r="B66" t="s">
        <v>95</v>
      </c>
      <c r="D66" t="s">
        <v>216</v>
      </c>
      <c r="E66" t="s">
        <v>148</v>
      </c>
      <c r="F66" t="s">
        <v>207</v>
      </c>
      <c r="G66" t="s">
        <v>208</v>
      </c>
      <c r="H66">
        <v>29.617162704467773</v>
      </c>
      <c r="I66">
        <v>29.472049713134766</v>
      </c>
      <c r="J66">
        <v>0.20522075891494751</v>
      </c>
      <c r="K66">
        <v>20</v>
      </c>
    </row>
    <row r="67" spans="1:13">
      <c r="A67" t="s">
        <v>176</v>
      </c>
      <c r="B67" t="s">
        <v>95</v>
      </c>
      <c r="D67" t="s">
        <v>216</v>
      </c>
      <c r="E67" t="s">
        <v>148</v>
      </c>
      <c r="F67" t="s">
        <v>207</v>
      </c>
      <c r="G67" t="s">
        <v>208</v>
      </c>
      <c r="H67">
        <v>29.326936721801758</v>
      </c>
      <c r="I67">
        <v>29.472049713134766</v>
      </c>
      <c r="J67">
        <v>0.20522075891494751</v>
      </c>
      <c r="K67">
        <v>20</v>
      </c>
    </row>
    <row r="68" spans="1:13">
      <c r="A68" t="s">
        <v>177</v>
      </c>
      <c r="D68" t="s">
        <v>216</v>
      </c>
      <c r="E68" t="s">
        <v>148</v>
      </c>
      <c r="F68" t="s">
        <v>207</v>
      </c>
      <c r="G68" t="s">
        <v>208</v>
      </c>
      <c r="H68">
        <v>31.585925324707034</v>
      </c>
      <c r="I68">
        <v>32.067447662353516</v>
      </c>
      <c r="K68">
        <v>4</v>
      </c>
    </row>
    <row r="69" spans="1:13">
      <c r="A69" t="s">
        <v>178</v>
      </c>
      <c r="B69" t="s">
        <v>95</v>
      </c>
      <c r="D69" t="s">
        <v>216</v>
      </c>
      <c r="E69" t="s">
        <v>148</v>
      </c>
      <c r="F69" t="s">
        <v>207</v>
      </c>
      <c r="G69" t="s">
        <v>208</v>
      </c>
      <c r="H69">
        <v>32.548969999999997</v>
      </c>
      <c r="I69">
        <v>32.067447662353516</v>
      </c>
      <c r="J69" t="s">
        <v>95</v>
      </c>
      <c r="K69">
        <v>4</v>
      </c>
    </row>
    <row r="70" spans="1:13">
      <c r="A70" t="s">
        <v>179</v>
      </c>
      <c r="D70" t="s">
        <v>216</v>
      </c>
      <c r="E70" t="s">
        <v>148</v>
      </c>
      <c r="F70" t="s">
        <v>207</v>
      </c>
      <c r="G70" t="s">
        <v>208</v>
      </c>
      <c r="H70">
        <v>36.378900000000002</v>
      </c>
      <c r="I70">
        <v>36.268488233320568</v>
      </c>
      <c r="K70">
        <v>0.2</v>
      </c>
    </row>
    <row r="71" spans="1:13">
      <c r="A71" t="s">
        <v>180</v>
      </c>
      <c r="D71" t="s">
        <v>216</v>
      </c>
      <c r="E71" t="s">
        <v>148</v>
      </c>
      <c r="F71" t="s">
        <v>207</v>
      </c>
      <c r="G71" t="s">
        <v>208</v>
      </c>
      <c r="H71">
        <v>36.158076466641134</v>
      </c>
      <c r="I71">
        <v>36.268488233320568</v>
      </c>
      <c r="K71">
        <v>0.2</v>
      </c>
    </row>
    <row r="72" spans="1:13">
      <c r="A72" t="s">
        <v>181</v>
      </c>
      <c r="B72" t="s">
        <v>95</v>
      </c>
      <c r="D72" t="s">
        <v>216</v>
      </c>
      <c r="E72" t="s">
        <v>157</v>
      </c>
      <c r="F72" s="1" t="s">
        <v>207</v>
      </c>
      <c r="G72" t="s">
        <v>208</v>
      </c>
      <c r="H72" t="s">
        <v>209</v>
      </c>
      <c r="I72" t="s">
        <v>95</v>
      </c>
      <c r="J72" t="s">
        <v>95</v>
      </c>
      <c r="K72" t="s">
        <v>95</v>
      </c>
    </row>
    <row r="73" spans="1:13">
      <c r="A73" t="s">
        <v>182</v>
      </c>
      <c r="B73" t="s">
        <v>95</v>
      </c>
      <c r="D73" t="s">
        <v>216</v>
      </c>
      <c r="E73" t="s">
        <v>157</v>
      </c>
      <c r="F73" t="s">
        <v>207</v>
      </c>
      <c r="G73" t="s">
        <v>208</v>
      </c>
      <c r="H73" t="s">
        <v>209</v>
      </c>
      <c r="I73" t="s">
        <v>95</v>
      </c>
      <c r="J73" t="s">
        <v>95</v>
      </c>
      <c r="K73" t="s">
        <v>95</v>
      </c>
    </row>
    <row r="75" spans="1:13">
      <c r="A75" s="9" t="s">
        <v>228</v>
      </c>
    </row>
    <row r="76" spans="1:13" s="2" customFormat="1">
      <c r="A76" s="9" t="s">
        <v>66</v>
      </c>
      <c r="B76" s="9" t="s">
        <v>67</v>
      </c>
      <c r="C76" s="9" t="s">
        <v>200</v>
      </c>
      <c r="D76" s="2" t="s">
        <v>70</v>
      </c>
      <c r="E76" s="2" t="s">
        <v>71</v>
      </c>
      <c r="F76" s="2" t="s">
        <v>72</v>
      </c>
      <c r="G76" s="2" t="s">
        <v>73</v>
      </c>
      <c r="H76" s="2" t="s">
        <v>74</v>
      </c>
      <c r="I76" s="2" t="s">
        <v>75</v>
      </c>
      <c r="J76" s="2" t="s">
        <v>76</v>
      </c>
      <c r="K76" s="2" t="s">
        <v>77</v>
      </c>
      <c r="M76" s="9" t="s">
        <v>96</v>
      </c>
    </row>
    <row r="77" spans="1:13">
      <c r="A77" t="s">
        <v>111</v>
      </c>
      <c r="B77" s="1" t="s">
        <v>205</v>
      </c>
      <c r="C77" s="1">
        <v>1</v>
      </c>
      <c r="D77" t="s">
        <v>229</v>
      </c>
      <c r="E77" t="s">
        <v>92</v>
      </c>
      <c r="F77" t="s">
        <v>207</v>
      </c>
      <c r="G77" t="s">
        <v>208</v>
      </c>
      <c r="H77">
        <v>29.139955520629883</v>
      </c>
      <c r="I77">
        <v>29.319517135620117</v>
      </c>
      <c r="J77">
        <v>0.2539384663105011</v>
      </c>
      <c r="K77">
        <v>68.7884521484375</v>
      </c>
      <c r="M77">
        <f>AVERAGE(K77:K78)</f>
        <v>61.412624359130859</v>
      </c>
    </row>
    <row r="78" spans="1:13">
      <c r="A78" t="s">
        <v>112</v>
      </c>
      <c r="B78" s="1" t="s">
        <v>205</v>
      </c>
      <c r="C78" s="1">
        <v>1</v>
      </c>
      <c r="D78" t="s">
        <v>229</v>
      </c>
      <c r="E78" t="s">
        <v>92</v>
      </c>
      <c r="F78" t="s">
        <v>207</v>
      </c>
      <c r="G78" t="s">
        <v>208</v>
      </c>
      <c r="H78">
        <v>29.499078750610352</v>
      </c>
      <c r="I78">
        <v>29.319517135620117</v>
      </c>
      <c r="J78">
        <v>0.2539384663105011</v>
      </c>
      <c r="K78">
        <v>54.036796569824219</v>
      </c>
    </row>
    <row r="79" spans="1:13">
      <c r="A79" t="s">
        <v>113</v>
      </c>
      <c r="B79" s="1" t="s">
        <v>205</v>
      </c>
      <c r="C79" s="1">
        <v>2</v>
      </c>
      <c r="D79" t="s">
        <v>229</v>
      </c>
      <c r="E79" t="s">
        <v>92</v>
      </c>
      <c r="F79" t="s">
        <v>207</v>
      </c>
      <c r="G79" t="s">
        <v>208</v>
      </c>
      <c r="H79">
        <v>31.143167495727539</v>
      </c>
      <c r="I79">
        <v>31.188838958740234</v>
      </c>
      <c r="J79">
        <v>6.4587853848934174E-2</v>
      </c>
      <c r="K79">
        <v>17.897392272949219</v>
      </c>
      <c r="M79">
        <f>AVERAGE(K79:K80)</f>
        <v>17.364543914794922</v>
      </c>
    </row>
    <row r="80" spans="1:13">
      <c r="A80" t="s">
        <v>114</v>
      </c>
      <c r="B80" s="1" t="s">
        <v>205</v>
      </c>
      <c r="C80" s="1">
        <v>2</v>
      </c>
      <c r="D80" t="s">
        <v>229</v>
      </c>
      <c r="E80" t="s">
        <v>92</v>
      </c>
      <c r="F80" t="s">
        <v>207</v>
      </c>
      <c r="G80" t="s">
        <v>208</v>
      </c>
      <c r="H80">
        <v>31.234508514404297</v>
      </c>
      <c r="I80">
        <v>31.188838958740234</v>
      </c>
      <c r="J80">
        <v>6.4587853848934174E-2</v>
      </c>
      <c r="K80">
        <v>16.831695556640625</v>
      </c>
    </row>
    <row r="81" spans="1:13">
      <c r="A81" t="s">
        <v>115</v>
      </c>
      <c r="B81" s="1" t="s">
        <v>205</v>
      </c>
      <c r="C81" s="1">
        <v>3</v>
      </c>
      <c r="D81" t="s">
        <v>229</v>
      </c>
      <c r="E81" t="s">
        <v>92</v>
      </c>
      <c r="F81" t="s">
        <v>207</v>
      </c>
      <c r="G81" t="s">
        <v>208</v>
      </c>
      <c r="H81">
        <v>29.296882629394531</v>
      </c>
      <c r="I81">
        <v>29.425674438476562</v>
      </c>
      <c r="J81">
        <v>0.18213912844657898</v>
      </c>
      <c r="K81">
        <v>61.902679443359375</v>
      </c>
      <c r="M81">
        <f>AVERAGE(K81:K82)</f>
        <v>56.982427597045898</v>
      </c>
    </row>
    <row r="82" spans="1:13">
      <c r="A82" t="s">
        <v>116</v>
      </c>
      <c r="B82" s="1" t="s">
        <v>205</v>
      </c>
      <c r="C82" s="1">
        <v>3</v>
      </c>
      <c r="D82" t="s">
        <v>229</v>
      </c>
      <c r="E82" t="s">
        <v>92</v>
      </c>
      <c r="F82" t="s">
        <v>207</v>
      </c>
      <c r="G82" t="s">
        <v>208</v>
      </c>
      <c r="H82">
        <v>29.554466247558594</v>
      </c>
      <c r="I82">
        <v>29.425674438476562</v>
      </c>
      <c r="J82">
        <v>0.18213912844657898</v>
      </c>
      <c r="K82">
        <v>52.062175750732422</v>
      </c>
    </row>
    <row r="83" spans="1:13">
      <c r="A83" t="s">
        <v>117</v>
      </c>
      <c r="B83" s="1" t="s">
        <v>61</v>
      </c>
      <c r="C83" s="1">
        <v>1</v>
      </c>
      <c r="D83" t="s">
        <v>229</v>
      </c>
      <c r="E83" t="s">
        <v>92</v>
      </c>
      <c r="F83" t="s">
        <v>207</v>
      </c>
      <c r="G83" t="s">
        <v>208</v>
      </c>
      <c r="H83">
        <v>35.954658508300781</v>
      </c>
      <c r="I83">
        <v>35.417572021484375</v>
      </c>
      <c r="J83">
        <v>0.75955229997634888</v>
      </c>
      <c r="K83">
        <v>0.70525139570236206</v>
      </c>
      <c r="M83">
        <f>AVERAGE(K83:K84)</f>
        <v>1.0784935653209686</v>
      </c>
    </row>
    <row r="84" spans="1:13">
      <c r="A84" t="s">
        <v>118</v>
      </c>
      <c r="B84" s="1" t="s">
        <v>61</v>
      </c>
      <c r="C84" s="1">
        <v>1</v>
      </c>
      <c r="D84" t="s">
        <v>229</v>
      </c>
      <c r="E84" t="s">
        <v>92</v>
      </c>
      <c r="F84" t="s">
        <v>207</v>
      </c>
      <c r="G84" t="s">
        <v>208</v>
      </c>
      <c r="H84">
        <v>34.880489349365234</v>
      </c>
      <c r="I84">
        <v>35.417572021484375</v>
      </c>
      <c r="J84">
        <v>0.75955229997634888</v>
      </c>
      <c r="K84">
        <v>1.4517357349395752</v>
      </c>
    </row>
    <row r="85" spans="1:13">
      <c r="A85" t="s">
        <v>119</v>
      </c>
      <c r="B85" s="1" t="s">
        <v>61</v>
      </c>
      <c r="C85" s="1">
        <v>2</v>
      </c>
      <c r="D85" t="s">
        <v>229</v>
      </c>
      <c r="E85" t="s">
        <v>92</v>
      </c>
      <c r="F85" t="s">
        <v>207</v>
      </c>
      <c r="G85" t="s">
        <v>208</v>
      </c>
      <c r="H85">
        <v>35.307601928710938</v>
      </c>
      <c r="I85">
        <v>35.399253845214844</v>
      </c>
      <c r="J85">
        <v>0.1296180784702301</v>
      </c>
      <c r="K85">
        <v>1.089471697807312</v>
      </c>
      <c r="M85">
        <f>AVERAGE(K85:K86)</f>
        <v>1.0263281166553497</v>
      </c>
    </row>
    <row r="86" spans="1:13">
      <c r="A86" t="s">
        <v>120</v>
      </c>
      <c r="B86" s="1" t="s">
        <v>61</v>
      </c>
      <c r="C86" s="1">
        <v>2</v>
      </c>
      <c r="D86" t="s">
        <v>229</v>
      </c>
      <c r="E86" t="s">
        <v>92</v>
      </c>
      <c r="F86" t="s">
        <v>207</v>
      </c>
      <c r="G86" t="s">
        <v>208</v>
      </c>
      <c r="H86">
        <v>35.490909576416016</v>
      </c>
      <c r="I86">
        <v>35.399253845214844</v>
      </c>
      <c r="J86">
        <v>0.1296180784702301</v>
      </c>
      <c r="K86">
        <v>0.96318453550338745</v>
      </c>
    </row>
    <row r="87" spans="1:13">
      <c r="A87" t="s">
        <v>121</v>
      </c>
      <c r="B87" s="1" t="s">
        <v>61</v>
      </c>
      <c r="C87" s="1">
        <v>3</v>
      </c>
      <c r="D87" t="s">
        <v>229</v>
      </c>
      <c r="E87" t="s">
        <v>92</v>
      </c>
      <c r="F87" t="s">
        <v>207</v>
      </c>
      <c r="G87" t="s">
        <v>208</v>
      </c>
      <c r="H87">
        <v>31.545627593994141</v>
      </c>
      <c r="I87">
        <v>31.366853713989258</v>
      </c>
      <c r="J87">
        <v>0.25282445549964905</v>
      </c>
      <c r="K87">
        <v>13.655702590942383</v>
      </c>
      <c r="M87">
        <f>AVERAGE(K87:K88)</f>
        <v>15.510457992553711</v>
      </c>
    </row>
    <row r="88" spans="1:13">
      <c r="A88" t="s">
        <v>122</v>
      </c>
      <c r="B88" s="1" t="s">
        <v>61</v>
      </c>
      <c r="C88" s="1">
        <v>3</v>
      </c>
      <c r="D88" t="s">
        <v>229</v>
      </c>
      <c r="E88" t="s">
        <v>92</v>
      </c>
      <c r="F88" t="s">
        <v>207</v>
      </c>
      <c r="G88" t="s">
        <v>208</v>
      </c>
      <c r="H88">
        <v>31.188079833984375</v>
      </c>
      <c r="I88">
        <v>31.366853713989258</v>
      </c>
      <c r="J88">
        <v>0.25282445549964905</v>
      </c>
      <c r="K88">
        <v>17.365213394165039</v>
      </c>
    </row>
    <row r="89" spans="1:13">
      <c r="A89" t="s">
        <v>123</v>
      </c>
      <c r="B89" s="1" t="s">
        <v>62</v>
      </c>
      <c r="C89" s="1">
        <v>1</v>
      </c>
      <c r="D89" t="s">
        <v>229</v>
      </c>
      <c r="E89" t="s">
        <v>92</v>
      </c>
      <c r="F89" t="s">
        <v>207</v>
      </c>
      <c r="G89" t="s">
        <v>208</v>
      </c>
      <c r="H89">
        <v>33.790321350097656</v>
      </c>
      <c r="I89">
        <v>33.992630004882812</v>
      </c>
      <c r="J89">
        <v>0.2861076295375824</v>
      </c>
      <c r="K89">
        <v>3.0206553936004639</v>
      </c>
      <c r="M89">
        <f>AVERAGE(K89:K90)</f>
        <v>2.6610374450683594</v>
      </c>
    </row>
    <row r="90" spans="1:13">
      <c r="A90" t="s">
        <v>124</v>
      </c>
      <c r="B90" s="1" t="s">
        <v>62</v>
      </c>
      <c r="C90" s="1">
        <v>1</v>
      </c>
      <c r="D90" t="s">
        <v>229</v>
      </c>
      <c r="E90" t="s">
        <v>92</v>
      </c>
      <c r="F90" t="s">
        <v>207</v>
      </c>
      <c r="G90" t="s">
        <v>208</v>
      </c>
      <c r="H90">
        <v>34.194938659667969</v>
      </c>
      <c r="I90">
        <v>33.992630004882812</v>
      </c>
      <c r="J90">
        <v>0.2861076295375824</v>
      </c>
      <c r="K90">
        <v>2.3014194965362549</v>
      </c>
    </row>
    <row r="91" spans="1:13">
      <c r="A91" t="s">
        <v>125</v>
      </c>
      <c r="B91" s="1" t="s">
        <v>62</v>
      </c>
      <c r="C91" s="1">
        <v>2</v>
      </c>
      <c r="D91" t="s">
        <v>229</v>
      </c>
      <c r="E91" t="s">
        <v>92</v>
      </c>
      <c r="F91" t="s">
        <v>207</v>
      </c>
      <c r="G91" t="s">
        <v>208</v>
      </c>
      <c r="H91">
        <v>34.055511474609375</v>
      </c>
      <c r="I91">
        <v>34.000507354736328</v>
      </c>
      <c r="J91">
        <v>7.7787570655345917E-2</v>
      </c>
      <c r="K91">
        <v>2.527515172958374</v>
      </c>
      <c r="M91">
        <f>AVERAGE(K91:K92)</f>
        <v>2.6244956254959106</v>
      </c>
    </row>
    <row r="92" spans="1:13">
      <c r="A92" t="s">
        <v>126</v>
      </c>
      <c r="B92" s="1" t="s">
        <v>62</v>
      </c>
      <c r="C92" s="1">
        <v>2</v>
      </c>
      <c r="D92" t="s">
        <v>229</v>
      </c>
      <c r="E92" t="s">
        <v>92</v>
      </c>
      <c r="F92" t="s">
        <v>207</v>
      </c>
      <c r="G92" t="s">
        <v>208</v>
      </c>
      <c r="H92">
        <v>33.945503234863281</v>
      </c>
      <c r="I92">
        <v>34.000507354736328</v>
      </c>
      <c r="J92">
        <v>7.7787570655345917E-2</v>
      </c>
      <c r="K92">
        <v>2.7214760780334473</v>
      </c>
    </row>
    <row r="93" spans="1:13">
      <c r="A93" t="s">
        <v>127</v>
      </c>
      <c r="B93" s="1" t="s">
        <v>62</v>
      </c>
      <c r="C93" s="1">
        <v>3</v>
      </c>
      <c r="D93" t="s">
        <v>229</v>
      </c>
      <c r="E93" t="s">
        <v>92</v>
      </c>
      <c r="F93" t="s">
        <v>207</v>
      </c>
      <c r="G93" t="s">
        <v>208</v>
      </c>
      <c r="H93">
        <v>32.362136840820312</v>
      </c>
      <c r="I93">
        <v>32.190803527832031</v>
      </c>
      <c r="J93">
        <v>0.24230459332466125</v>
      </c>
      <c r="K93">
        <v>7.8882346153259277</v>
      </c>
      <c r="M93">
        <f>AVERAGE(K93:K94)</f>
        <v>8.9097354412078857</v>
      </c>
    </row>
    <row r="94" spans="1:13">
      <c r="A94" t="s">
        <v>128</v>
      </c>
      <c r="B94" s="1" t="s">
        <v>62</v>
      </c>
      <c r="C94" s="1">
        <v>3</v>
      </c>
      <c r="D94" t="s">
        <v>229</v>
      </c>
      <c r="E94" t="s">
        <v>92</v>
      </c>
      <c r="F94" t="s">
        <v>207</v>
      </c>
      <c r="G94" t="s">
        <v>208</v>
      </c>
      <c r="H94">
        <v>32.019466400146484</v>
      </c>
      <c r="I94">
        <v>32.190803527832031</v>
      </c>
      <c r="J94">
        <v>0.24230459332466125</v>
      </c>
      <c r="K94">
        <v>9.9312362670898438</v>
      </c>
    </row>
    <row r="95" spans="1:13">
      <c r="A95" t="s">
        <v>129</v>
      </c>
      <c r="B95" s="1" t="s">
        <v>24</v>
      </c>
      <c r="C95" s="1">
        <v>1</v>
      </c>
      <c r="D95" t="s">
        <v>229</v>
      </c>
      <c r="E95" t="s">
        <v>92</v>
      </c>
      <c r="F95" t="s">
        <v>207</v>
      </c>
      <c r="G95" t="s">
        <v>208</v>
      </c>
      <c r="H95">
        <v>33.303043365478516</v>
      </c>
      <c r="I95">
        <v>33.257148742675781</v>
      </c>
      <c r="J95">
        <v>6.490209698677063E-2</v>
      </c>
      <c r="K95">
        <v>4.1911649703979492</v>
      </c>
      <c r="M95">
        <f>AVERAGE(K95:K96)</f>
        <v>4.324512243270874</v>
      </c>
    </row>
    <row r="96" spans="1:13">
      <c r="A96" t="s">
        <v>130</v>
      </c>
      <c r="B96" s="1" t="s">
        <v>210</v>
      </c>
      <c r="C96" s="1">
        <v>1</v>
      </c>
      <c r="D96" t="s">
        <v>229</v>
      </c>
      <c r="E96" t="s">
        <v>92</v>
      </c>
      <c r="F96" t="s">
        <v>207</v>
      </c>
      <c r="G96" t="s">
        <v>208</v>
      </c>
      <c r="H96">
        <v>33.211257934570312</v>
      </c>
      <c r="I96">
        <v>33.257148742675781</v>
      </c>
      <c r="J96">
        <v>6.490209698677063E-2</v>
      </c>
      <c r="K96">
        <v>4.4578595161437988</v>
      </c>
    </row>
    <row r="97" spans="1:13">
      <c r="A97" t="s">
        <v>131</v>
      </c>
      <c r="B97" s="1" t="s">
        <v>211</v>
      </c>
      <c r="C97" s="1">
        <v>2</v>
      </c>
      <c r="D97" t="s">
        <v>229</v>
      </c>
      <c r="E97" t="s">
        <v>92</v>
      </c>
      <c r="F97" t="s">
        <v>207</v>
      </c>
      <c r="G97" t="s">
        <v>208</v>
      </c>
      <c r="H97">
        <v>34.651645660400391</v>
      </c>
      <c r="I97">
        <v>34.4736328125</v>
      </c>
      <c r="J97">
        <v>0.25174549221992493</v>
      </c>
      <c r="K97">
        <v>1.6931120157241821</v>
      </c>
      <c r="M97">
        <f>AVERAGE(K97:K98)</f>
        <v>1.9219717383384705</v>
      </c>
    </row>
    <row r="98" spans="1:13">
      <c r="A98" t="s">
        <v>132</v>
      </c>
      <c r="B98" s="1" t="s">
        <v>212</v>
      </c>
      <c r="C98" s="1">
        <v>2</v>
      </c>
      <c r="D98" t="s">
        <v>229</v>
      </c>
      <c r="E98" t="s">
        <v>92</v>
      </c>
      <c r="F98" t="s">
        <v>207</v>
      </c>
      <c r="G98" t="s">
        <v>208</v>
      </c>
      <c r="H98">
        <v>34.295623779296875</v>
      </c>
      <c r="I98">
        <v>34.4736328125</v>
      </c>
      <c r="J98">
        <v>0.25174549221992493</v>
      </c>
      <c r="K98">
        <v>2.1508314609527588</v>
      </c>
    </row>
    <row r="99" spans="1:13">
      <c r="A99" t="s">
        <v>133</v>
      </c>
      <c r="B99" s="1" t="s">
        <v>213</v>
      </c>
      <c r="C99" s="1">
        <v>3</v>
      </c>
      <c r="D99" t="s">
        <v>229</v>
      </c>
      <c r="E99" t="s">
        <v>92</v>
      </c>
      <c r="F99" t="s">
        <v>207</v>
      </c>
      <c r="G99" t="s">
        <v>208</v>
      </c>
      <c r="H99">
        <v>33.226905822753906</v>
      </c>
      <c r="I99">
        <v>33.734188079833984</v>
      </c>
      <c r="J99">
        <v>0.71740543842315674</v>
      </c>
      <c r="K99">
        <v>4.4112215042114258</v>
      </c>
      <c r="M99">
        <f>AVERAGE(K99:K100)</f>
        <v>3.3208895921707153</v>
      </c>
    </row>
    <row r="100" spans="1:13">
      <c r="A100" t="s">
        <v>134</v>
      </c>
      <c r="B100" s="1" t="s">
        <v>214</v>
      </c>
      <c r="C100" s="1">
        <v>3</v>
      </c>
      <c r="D100" t="s">
        <v>229</v>
      </c>
      <c r="E100" t="s">
        <v>92</v>
      </c>
      <c r="F100" t="s">
        <v>207</v>
      </c>
      <c r="G100" t="s">
        <v>208</v>
      </c>
      <c r="H100">
        <v>34.241470336914062</v>
      </c>
      <c r="I100">
        <v>33.734188079833984</v>
      </c>
      <c r="J100">
        <v>0.71740543842315674</v>
      </c>
      <c r="K100">
        <v>2.2305576801300049</v>
      </c>
    </row>
    <row r="101" spans="1:13">
      <c r="A101" s="9" t="s">
        <v>202</v>
      </c>
      <c r="B101" s="1"/>
      <c r="C101" s="1"/>
    </row>
    <row r="102" spans="1:13">
      <c r="A102" t="s">
        <v>135</v>
      </c>
      <c r="B102" s="1"/>
      <c r="C102" s="1"/>
      <c r="D102" t="s">
        <v>229</v>
      </c>
      <c r="E102" t="s">
        <v>148</v>
      </c>
      <c r="F102" t="s">
        <v>207</v>
      </c>
      <c r="G102" t="s">
        <v>208</v>
      </c>
      <c r="H102">
        <v>28.858242034912109</v>
      </c>
      <c r="I102">
        <v>28.686264038085938</v>
      </c>
      <c r="J102">
        <v>0.24321496486663818</v>
      </c>
      <c r="K102">
        <v>100</v>
      </c>
    </row>
    <row r="103" spans="1:13">
      <c r="A103" t="s">
        <v>136</v>
      </c>
      <c r="B103" t="s">
        <v>95</v>
      </c>
      <c r="D103" t="s">
        <v>229</v>
      </c>
      <c r="E103" t="s">
        <v>148</v>
      </c>
      <c r="F103" t="s">
        <v>207</v>
      </c>
      <c r="G103" t="s">
        <v>208</v>
      </c>
      <c r="H103">
        <v>28.514284133911133</v>
      </c>
      <c r="I103">
        <v>28.686264038085938</v>
      </c>
      <c r="J103">
        <v>0.24321496486663818</v>
      </c>
      <c r="K103">
        <v>100</v>
      </c>
    </row>
    <row r="104" spans="1:13">
      <c r="A104" t="s">
        <v>137</v>
      </c>
      <c r="B104" t="s">
        <v>95</v>
      </c>
      <c r="D104" t="s">
        <v>229</v>
      </c>
      <c r="E104" t="s">
        <v>148</v>
      </c>
      <c r="F104" t="s">
        <v>207</v>
      </c>
      <c r="G104" t="s">
        <v>208</v>
      </c>
      <c r="H104">
        <v>30.861089706420898</v>
      </c>
      <c r="I104">
        <v>30.771976470947266</v>
      </c>
      <c r="J104">
        <v>0.1260237991809845</v>
      </c>
      <c r="K104">
        <v>20</v>
      </c>
    </row>
    <row r="105" spans="1:13">
      <c r="A105" t="s">
        <v>138</v>
      </c>
      <c r="B105" t="s">
        <v>95</v>
      </c>
      <c r="D105" t="s">
        <v>229</v>
      </c>
      <c r="E105" t="s">
        <v>148</v>
      </c>
      <c r="F105" t="s">
        <v>207</v>
      </c>
      <c r="G105" t="s">
        <v>208</v>
      </c>
      <c r="H105">
        <v>30.682865142822266</v>
      </c>
      <c r="I105">
        <v>30.771976470947266</v>
      </c>
      <c r="J105">
        <v>0.1260237991809845</v>
      </c>
      <c r="K105">
        <v>20</v>
      </c>
    </row>
    <row r="106" spans="1:13">
      <c r="A106" t="s">
        <v>139</v>
      </c>
      <c r="B106" t="s">
        <v>95</v>
      </c>
      <c r="D106" t="s">
        <v>229</v>
      </c>
      <c r="E106" t="s">
        <v>148</v>
      </c>
      <c r="F106" t="s">
        <v>207</v>
      </c>
      <c r="G106" t="s">
        <v>208</v>
      </c>
      <c r="H106">
        <v>33.497756958007812</v>
      </c>
      <c r="I106">
        <v>33.475532531738281</v>
      </c>
      <c r="J106">
        <v>3.1430084258317947E-2</v>
      </c>
      <c r="K106">
        <v>4</v>
      </c>
    </row>
    <row r="107" spans="1:13">
      <c r="A107" t="s">
        <v>140</v>
      </c>
      <c r="B107" t="s">
        <v>95</v>
      </c>
      <c r="D107" t="s">
        <v>229</v>
      </c>
      <c r="E107" t="s">
        <v>148</v>
      </c>
      <c r="F107" t="s">
        <v>207</v>
      </c>
      <c r="G107" t="s">
        <v>208</v>
      </c>
      <c r="H107">
        <v>33.45330810546875</v>
      </c>
      <c r="I107">
        <v>33.475532531738281</v>
      </c>
      <c r="J107">
        <v>3.1430084258317947E-2</v>
      </c>
      <c r="K107">
        <v>4</v>
      </c>
    </row>
    <row r="108" spans="1:13">
      <c r="A108" t="s">
        <v>141</v>
      </c>
      <c r="D108" t="s">
        <v>229</v>
      </c>
      <c r="E108" t="s">
        <v>148</v>
      </c>
      <c r="F108" t="s">
        <v>207</v>
      </c>
      <c r="G108" t="s">
        <v>208</v>
      </c>
      <c r="H108">
        <v>37.902662675709536</v>
      </c>
      <c r="I108">
        <v>37.829601337854768</v>
      </c>
      <c r="J108">
        <v>0.10332433487933475</v>
      </c>
      <c r="K108">
        <v>0.2</v>
      </c>
    </row>
    <row r="109" spans="1:13">
      <c r="A109" t="s">
        <v>142</v>
      </c>
      <c r="D109" t="s">
        <v>229</v>
      </c>
      <c r="E109" t="s">
        <v>148</v>
      </c>
      <c r="F109" t="s">
        <v>207</v>
      </c>
      <c r="G109" t="s">
        <v>208</v>
      </c>
      <c r="H109">
        <v>37.756540000000001</v>
      </c>
      <c r="I109">
        <v>37.829601337854768</v>
      </c>
      <c r="J109">
        <v>0.10332433487933475</v>
      </c>
      <c r="K109">
        <v>0.2</v>
      </c>
    </row>
    <row r="110" spans="1:13">
      <c r="A110" t="s">
        <v>143</v>
      </c>
      <c r="B110" t="s">
        <v>95</v>
      </c>
      <c r="D110" t="s">
        <v>229</v>
      </c>
      <c r="E110" t="s">
        <v>157</v>
      </c>
      <c r="F110" t="s">
        <v>207</v>
      </c>
      <c r="G110" t="s">
        <v>208</v>
      </c>
      <c r="H110" t="s">
        <v>209</v>
      </c>
      <c r="J110" t="s">
        <v>95</v>
      </c>
      <c r="K110" t="s">
        <v>95</v>
      </c>
    </row>
    <row r="111" spans="1:13">
      <c r="A111" t="s">
        <v>144</v>
      </c>
      <c r="B111" t="s">
        <v>95</v>
      </c>
      <c r="D111" t="s">
        <v>229</v>
      </c>
      <c r="E111" t="s">
        <v>157</v>
      </c>
      <c r="F111" t="s">
        <v>207</v>
      </c>
      <c r="G111" t="s">
        <v>208</v>
      </c>
      <c r="H111" t="s">
        <v>209</v>
      </c>
      <c r="J111" t="s">
        <v>95</v>
      </c>
      <c r="K111" t="s">
        <v>95</v>
      </c>
    </row>
    <row r="113" spans="18:18">
      <c r="R113" s="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workbookViewId="0">
      <selection activeCell="G1" sqref="G1"/>
    </sheetView>
  </sheetViews>
  <sheetFormatPr baseColWidth="10" defaultColWidth="8.83203125" defaultRowHeight="14" x14ac:dyDescent="0"/>
  <cols>
    <col min="7" max="7" width="12.5" bestFit="1" customWidth="1"/>
    <col min="14" max="14" width="16.33203125" bestFit="1" customWidth="1"/>
  </cols>
  <sheetData>
    <row r="1" spans="1:15" s="2" customFormat="1">
      <c r="A1" s="2" t="s">
        <v>63</v>
      </c>
      <c r="B1" s="2" t="s">
        <v>64</v>
      </c>
      <c r="C1" s="2" t="s">
        <v>33</v>
      </c>
      <c r="D1" s="2" t="s">
        <v>13</v>
      </c>
      <c r="E1" s="2" t="s">
        <v>36</v>
      </c>
      <c r="F1" s="2" t="s">
        <v>37</v>
      </c>
      <c r="G1" s="2" t="s">
        <v>45</v>
      </c>
    </row>
    <row r="2" spans="1:15">
      <c r="A2" t="s">
        <v>22</v>
      </c>
      <c r="B2">
        <v>1</v>
      </c>
      <c r="C2">
        <v>1</v>
      </c>
      <c r="D2">
        <v>1</v>
      </c>
      <c r="E2" s="3">
        <v>230</v>
      </c>
      <c r="F2">
        <v>223</v>
      </c>
      <c r="G2">
        <f>F2/E2</f>
        <v>0.9695652173913043</v>
      </c>
      <c r="K2" s="2"/>
      <c r="L2" s="2" t="s">
        <v>55</v>
      </c>
      <c r="M2" s="2"/>
      <c r="N2" s="2" t="s">
        <v>17</v>
      </c>
      <c r="O2" s="2"/>
    </row>
    <row r="3" spans="1:15">
      <c r="A3" t="s">
        <v>22</v>
      </c>
      <c r="B3">
        <v>1</v>
      </c>
      <c r="C3">
        <v>1</v>
      </c>
      <c r="D3">
        <v>2</v>
      </c>
      <c r="E3" s="3">
        <v>210</v>
      </c>
      <c r="F3">
        <v>207</v>
      </c>
      <c r="G3">
        <f t="shared" ref="G3:G66" si="0">F3/E3</f>
        <v>0.98571428571428577</v>
      </c>
      <c r="J3" s="2" t="s">
        <v>63</v>
      </c>
      <c r="K3" s="2" t="s">
        <v>18</v>
      </c>
      <c r="L3" s="2" t="s">
        <v>15</v>
      </c>
      <c r="M3" s="2" t="s">
        <v>16</v>
      </c>
      <c r="N3" s="2" t="s">
        <v>15</v>
      </c>
      <c r="O3" s="2" t="s">
        <v>16</v>
      </c>
    </row>
    <row r="4" spans="1:15">
      <c r="A4" t="s">
        <v>22</v>
      </c>
      <c r="B4">
        <v>1</v>
      </c>
      <c r="C4">
        <v>1</v>
      </c>
      <c r="D4">
        <v>3</v>
      </c>
      <c r="E4" s="3">
        <v>229</v>
      </c>
      <c r="F4">
        <v>226</v>
      </c>
      <c r="G4">
        <f t="shared" si="0"/>
        <v>0.98689956331877726</v>
      </c>
      <c r="J4" t="s">
        <v>22</v>
      </c>
      <c r="K4">
        <f>COUNT(E2:E61)</f>
        <v>60</v>
      </c>
      <c r="L4">
        <f>AVERAGE(E2:E61)</f>
        <v>169.91666666666666</v>
      </c>
      <c r="M4">
        <f>STDEV(E2:E61)/SQRT(K4)</f>
        <v>7.0971583263198514</v>
      </c>
      <c r="N4" s="7">
        <f>AVERAGE(G2:G80)</f>
        <v>0.71655101253731701</v>
      </c>
      <c r="O4" s="7">
        <f>STDEV(G2:G80)/SQRT(K4)</f>
        <v>4.1982611587763397E-2</v>
      </c>
    </row>
    <row r="5" spans="1:15">
      <c r="A5" t="s">
        <v>22</v>
      </c>
      <c r="B5">
        <v>1</v>
      </c>
      <c r="C5">
        <v>1</v>
      </c>
      <c r="D5">
        <v>4</v>
      </c>
      <c r="E5" s="3">
        <v>133</v>
      </c>
      <c r="F5">
        <v>99</v>
      </c>
      <c r="G5">
        <f t="shared" si="0"/>
        <v>0.74436090225563911</v>
      </c>
      <c r="J5" t="s">
        <v>24</v>
      </c>
      <c r="K5">
        <f>COUNT(E62:E147)</f>
        <v>86</v>
      </c>
      <c r="L5">
        <f>AVERAGE(E62:E147)</f>
        <v>155.23255813953489</v>
      </c>
      <c r="M5">
        <f>STDEV(E62:E147)/SQRT(K5)</f>
        <v>5.331492129082033</v>
      </c>
      <c r="N5" s="7">
        <f>AVERAGE(G62:G147)</f>
        <v>0.50691353446021958</v>
      </c>
      <c r="O5" s="7">
        <f>STDEV(G62:G147)/SQRT(K5)</f>
        <v>3.9188782649564782E-2</v>
      </c>
    </row>
    <row r="6" spans="1:15">
      <c r="A6" t="s">
        <v>22</v>
      </c>
      <c r="B6">
        <v>1</v>
      </c>
      <c r="C6">
        <v>1</v>
      </c>
      <c r="D6">
        <v>5</v>
      </c>
      <c r="E6" s="3">
        <v>97</v>
      </c>
      <c r="F6">
        <v>74</v>
      </c>
      <c r="G6">
        <f t="shared" si="0"/>
        <v>0.76288659793814428</v>
      </c>
      <c r="J6" t="s">
        <v>61</v>
      </c>
      <c r="K6">
        <f>COUNT(E148:E224)</f>
        <v>77</v>
      </c>
      <c r="L6">
        <f>AVERAGE(E148:E224)</f>
        <v>166.40259740259739</v>
      </c>
      <c r="M6">
        <f>STDEV(E148:E224)/SQRT(K6)</f>
        <v>6.1249871940457785</v>
      </c>
      <c r="N6" s="7">
        <f>AVERAGE(G148:G224)</f>
        <v>0.52048571326683513</v>
      </c>
      <c r="O6" s="7">
        <f>STDEV(G148:G224)/SQRT(K6)</f>
        <v>3.9128315848138785E-2</v>
      </c>
    </row>
    <row r="7" spans="1:15">
      <c r="A7" t="s">
        <v>22</v>
      </c>
      <c r="B7">
        <v>1</v>
      </c>
      <c r="C7">
        <v>1</v>
      </c>
      <c r="D7">
        <v>6</v>
      </c>
      <c r="E7" s="3">
        <v>101</v>
      </c>
      <c r="F7">
        <v>97</v>
      </c>
      <c r="G7">
        <f t="shared" si="0"/>
        <v>0.96039603960396036</v>
      </c>
      <c r="J7" t="s">
        <v>65</v>
      </c>
      <c r="K7">
        <f>COUNT(E225:E312)</f>
        <v>88</v>
      </c>
      <c r="L7">
        <f>AVERAGE(E225:E312)</f>
        <v>160.22727272727272</v>
      </c>
      <c r="M7">
        <f>STDEV(E225:E312)/SQRT(K7)</f>
        <v>4.1936449679511956</v>
      </c>
      <c r="N7" s="7">
        <f>AVERAGE(G225:G312)</f>
        <v>0.6247507962664588</v>
      </c>
      <c r="O7" s="7">
        <f>STDEV(G225:G312)/SQRT(K7)</f>
        <v>3.6600458817825372E-2</v>
      </c>
    </row>
    <row r="8" spans="1:15">
      <c r="A8" t="s">
        <v>22</v>
      </c>
      <c r="B8">
        <v>1</v>
      </c>
      <c r="C8">
        <v>1</v>
      </c>
      <c r="D8">
        <v>7</v>
      </c>
      <c r="E8" s="3">
        <v>168</v>
      </c>
      <c r="F8">
        <v>159</v>
      </c>
      <c r="G8">
        <f t="shared" si="0"/>
        <v>0.9464285714285714</v>
      </c>
    </row>
    <row r="9" spans="1:15">
      <c r="A9" t="s">
        <v>22</v>
      </c>
      <c r="B9">
        <v>1</v>
      </c>
      <c r="C9">
        <v>1</v>
      </c>
      <c r="D9">
        <v>8</v>
      </c>
      <c r="E9" s="3">
        <v>216</v>
      </c>
      <c r="F9">
        <v>207</v>
      </c>
      <c r="G9">
        <f t="shared" si="0"/>
        <v>0.95833333333333337</v>
      </c>
    </row>
    <row r="10" spans="1:15">
      <c r="A10" t="s">
        <v>22</v>
      </c>
      <c r="B10">
        <v>1</v>
      </c>
      <c r="C10">
        <v>1</v>
      </c>
      <c r="D10">
        <v>9</v>
      </c>
      <c r="E10" s="3">
        <v>210</v>
      </c>
      <c r="F10">
        <v>192</v>
      </c>
      <c r="G10">
        <f t="shared" si="0"/>
        <v>0.91428571428571426</v>
      </c>
    </row>
    <row r="11" spans="1:15">
      <c r="A11" t="s">
        <v>22</v>
      </c>
      <c r="B11">
        <v>1</v>
      </c>
      <c r="C11">
        <v>1</v>
      </c>
      <c r="D11">
        <v>10</v>
      </c>
      <c r="E11" s="3">
        <v>122</v>
      </c>
      <c r="F11">
        <v>76</v>
      </c>
      <c r="G11">
        <f t="shared" si="0"/>
        <v>0.62295081967213117</v>
      </c>
    </row>
    <row r="12" spans="1:15">
      <c r="A12" t="s">
        <v>22</v>
      </c>
      <c r="B12">
        <v>1</v>
      </c>
      <c r="C12">
        <v>1</v>
      </c>
      <c r="D12">
        <v>11</v>
      </c>
      <c r="E12" s="3">
        <v>226</v>
      </c>
      <c r="F12">
        <v>170</v>
      </c>
      <c r="G12">
        <f t="shared" si="0"/>
        <v>0.75221238938053092</v>
      </c>
      <c r="K12" s="2"/>
      <c r="L12" s="2"/>
      <c r="M12" s="2"/>
      <c r="N12" s="2"/>
      <c r="O12" s="2"/>
    </row>
    <row r="13" spans="1:15">
      <c r="A13" t="s">
        <v>22</v>
      </c>
      <c r="B13">
        <v>1</v>
      </c>
      <c r="C13">
        <v>1</v>
      </c>
      <c r="D13">
        <v>12</v>
      </c>
      <c r="E13" s="3">
        <v>240</v>
      </c>
      <c r="F13">
        <v>238</v>
      </c>
      <c r="G13">
        <f t="shared" si="0"/>
        <v>0.9916666666666667</v>
      </c>
      <c r="J13" s="2"/>
      <c r="K13" s="2"/>
      <c r="L13" s="2"/>
      <c r="M13" s="2"/>
      <c r="N13" s="2"/>
      <c r="O13" s="2"/>
    </row>
    <row r="14" spans="1:15">
      <c r="A14" t="s">
        <v>22</v>
      </c>
      <c r="B14">
        <v>1</v>
      </c>
      <c r="C14">
        <v>1</v>
      </c>
      <c r="D14">
        <v>13</v>
      </c>
      <c r="E14" s="3">
        <v>116</v>
      </c>
      <c r="F14">
        <v>66</v>
      </c>
      <c r="G14">
        <f t="shared" si="0"/>
        <v>0.56896551724137934</v>
      </c>
      <c r="K14" s="3"/>
      <c r="N14" s="7"/>
      <c r="O14" s="7"/>
    </row>
    <row r="15" spans="1:15">
      <c r="A15" t="s">
        <v>22</v>
      </c>
      <c r="B15">
        <v>1</v>
      </c>
      <c r="C15">
        <v>1</v>
      </c>
      <c r="D15">
        <v>14</v>
      </c>
      <c r="E15" s="3">
        <v>192</v>
      </c>
      <c r="F15">
        <v>0</v>
      </c>
      <c r="G15">
        <f t="shared" si="0"/>
        <v>0</v>
      </c>
      <c r="K15" s="3"/>
    </row>
    <row r="16" spans="1:15">
      <c r="A16" t="s">
        <v>22</v>
      </c>
      <c r="B16">
        <v>1</v>
      </c>
      <c r="C16">
        <v>1</v>
      </c>
      <c r="D16">
        <v>15</v>
      </c>
      <c r="E16" s="3">
        <v>90</v>
      </c>
      <c r="F16">
        <v>74</v>
      </c>
      <c r="G16">
        <f t="shared" si="0"/>
        <v>0.82222222222222219</v>
      </c>
      <c r="K16" s="3"/>
    </row>
    <row r="17" spans="1:11">
      <c r="A17" t="s">
        <v>22</v>
      </c>
      <c r="B17">
        <v>1</v>
      </c>
      <c r="C17">
        <v>1</v>
      </c>
      <c r="D17">
        <v>16</v>
      </c>
      <c r="E17" s="3">
        <v>210</v>
      </c>
      <c r="F17">
        <v>189</v>
      </c>
      <c r="G17">
        <f t="shared" si="0"/>
        <v>0.9</v>
      </c>
      <c r="K17" s="3"/>
    </row>
    <row r="18" spans="1:11">
      <c r="A18" t="s">
        <v>22</v>
      </c>
      <c r="B18">
        <v>1</v>
      </c>
      <c r="C18">
        <v>1</v>
      </c>
      <c r="D18">
        <v>17</v>
      </c>
      <c r="E18" s="3">
        <v>235</v>
      </c>
      <c r="F18">
        <v>233</v>
      </c>
      <c r="G18">
        <f t="shared" si="0"/>
        <v>0.99148936170212765</v>
      </c>
    </row>
    <row r="19" spans="1:11">
      <c r="A19" t="s">
        <v>22</v>
      </c>
      <c r="B19">
        <v>1</v>
      </c>
      <c r="C19">
        <v>2</v>
      </c>
      <c r="D19">
        <v>1</v>
      </c>
      <c r="E19" s="3">
        <v>224</v>
      </c>
      <c r="F19">
        <v>175</v>
      </c>
      <c r="G19">
        <f t="shared" si="0"/>
        <v>0.78125</v>
      </c>
    </row>
    <row r="20" spans="1:11">
      <c r="A20" t="s">
        <v>22</v>
      </c>
      <c r="B20">
        <v>1</v>
      </c>
      <c r="C20">
        <v>2</v>
      </c>
      <c r="D20">
        <v>2</v>
      </c>
      <c r="E20" s="3">
        <v>102</v>
      </c>
      <c r="F20">
        <v>95</v>
      </c>
      <c r="G20">
        <f t="shared" si="0"/>
        <v>0.93137254901960786</v>
      </c>
    </row>
    <row r="21" spans="1:11">
      <c r="A21" t="s">
        <v>22</v>
      </c>
      <c r="B21">
        <v>1</v>
      </c>
      <c r="C21">
        <v>2</v>
      </c>
      <c r="D21">
        <v>3</v>
      </c>
      <c r="E21" s="3">
        <v>165</v>
      </c>
      <c r="F21">
        <v>157</v>
      </c>
      <c r="G21">
        <f t="shared" si="0"/>
        <v>0.95151515151515154</v>
      </c>
    </row>
    <row r="22" spans="1:11">
      <c r="A22" t="s">
        <v>22</v>
      </c>
      <c r="B22">
        <v>1</v>
      </c>
      <c r="C22">
        <v>2</v>
      </c>
      <c r="D22">
        <v>4</v>
      </c>
      <c r="E22" s="3">
        <v>215</v>
      </c>
      <c r="F22">
        <v>209</v>
      </c>
      <c r="G22">
        <f t="shared" si="0"/>
        <v>0.97209302325581393</v>
      </c>
    </row>
    <row r="23" spans="1:11">
      <c r="A23" t="s">
        <v>22</v>
      </c>
      <c r="B23">
        <v>1</v>
      </c>
      <c r="C23">
        <v>2</v>
      </c>
      <c r="D23">
        <v>5</v>
      </c>
      <c r="E23" s="3">
        <v>211</v>
      </c>
      <c r="F23">
        <v>200</v>
      </c>
      <c r="G23">
        <f t="shared" si="0"/>
        <v>0.94786729857819907</v>
      </c>
    </row>
    <row r="24" spans="1:11">
      <c r="A24" t="s">
        <v>22</v>
      </c>
      <c r="B24">
        <v>1</v>
      </c>
      <c r="C24">
        <v>2</v>
      </c>
      <c r="D24">
        <v>6</v>
      </c>
      <c r="E24" s="3">
        <v>227</v>
      </c>
      <c r="F24">
        <v>224</v>
      </c>
      <c r="G24">
        <f t="shared" si="0"/>
        <v>0.986784140969163</v>
      </c>
    </row>
    <row r="25" spans="1:11">
      <c r="A25" t="s">
        <v>22</v>
      </c>
      <c r="B25">
        <v>1</v>
      </c>
      <c r="C25">
        <v>2</v>
      </c>
      <c r="D25">
        <v>7</v>
      </c>
      <c r="E25" s="3">
        <v>135</v>
      </c>
      <c r="F25">
        <v>96</v>
      </c>
      <c r="G25">
        <f t="shared" si="0"/>
        <v>0.71111111111111114</v>
      </c>
    </row>
    <row r="26" spans="1:11">
      <c r="A26" t="s">
        <v>22</v>
      </c>
      <c r="B26">
        <v>1</v>
      </c>
      <c r="C26">
        <v>2</v>
      </c>
      <c r="D26">
        <v>8</v>
      </c>
      <c r="E26" s="3">
        <v>180</v>
      </c>
      <c r="F26">
        <v>0</v>
      </c>
      <c r="G26">
        <f t="shared" si="0"/>
        <v>0</v>
      </c>
    </row>
    <row r="27" spans="1:11">
      <c r="A27" t="s">
        <v>22</v>
      </c>
      <c r="B27">
        <v>1</v>
      </c>
      <c r="C27">
        <v>2</v>
      </c>
      <c r="D27">
        <v>9</v>
      </c>
      <c r="E27" s="3">
        <v>92</v>
      </c>
      <c r="F27">
        <v>75</v>
      </c>
      <c r="G27">
        <f t="shared" si="0"/>
        <v>0.81521739130434778</v>
      </c>
    </row>
    <row r="28" spans="1:11">
      <c r="A28" t="s">
        <v>22</v>
      </c>
      <c r="B28">
        <v>2</v>
      </c>
      <c r="C28">
        <v>1</v>
      </c>
      <c r="D28">
        <v>1</v>
      </c>
      <c r="E28" s="3">
        <v>95</v>
      </c>
      <c r="F28">
        <v>72</v>
      </c>
      <c r="G28">
        <f t="shared" si="0"/>
        <v>0.75789473684210529</v>
      </c>
    </row>
    <row r="29" spans="1:11">
      <c r="A29" t="s">
        <v>22</v>
      </c>
      <c r="B29">
        <v>2</v>
      </c>
      <c r="C29">
        <v>1</v>
      </c>
      <c r="D29">
        <v>2</v>
      </c>
      <c r="E29" s="3">
        <v>99</v>
      </c>
      <c r="F29">
        <v>96</v>
      </c>
      <c r="G29">
        <f t="shared" si="0"/>
        <v>0.96969696969696972</v>
      </c>
    </row>
    <row r="30" spans="1:11">
      <c r="A30" t="s">
        <v>22</v>
      </c>
      <c r="B30">
        <v>2</v>
      </c>
      <c r="C30">
        <v>1</v>
      </c>
      <c r="D30">
        <v>3</v>
      </c>
      <c r="E30" s="3">
        <v>166</v>
      </c>
      <c r="F30">
        <v>157</v>
      </c>
      <c r="G30">
        <f t="shared" si="0"/>
        <v>0.94578313253012047</v>
      </c>
    </row>
    <row r="31" spans="1:11">
      <c r="A31" t="s">
        <v>22</v>
      </c>
      <c r="B31">
        <v>2</v>
      </c>
      <c r="C31">
        <v>1</v>
      </c>
      <c r="D31">
        <v>4</v>
      </c>
      <c r="E31" s="3">
        <v>179</v>
      </c>
      <c r="F31">
        <v>0</v>
      </c>
      <c r="G31">
        <f t="shared" si="0"/>
        <v>0</v>
      </c>
    </row>
    <row r="32" spans="1:11">
      <c r="A32" t="s">
        <v>22</v>
      </c>
      <c r="B32">
        <v>2</v>
      </c>
      <c r="C32">
        <v>1</v>
      </c>
      <c r="D32">
        <v>5</v>
      </c>
      <c r="E32" s="3">
        <v>88</v>
      </c>
      <c r="F32">
        <v>73</v>
      </c>
      <c r="G32">
        <f t="shared" si="0"/>
        <v>0.82954545454545459</v>
      </c>
    </row>
    <row r="33" spans="1:7">
      <c r="A33" t="s">
        <v>22</v>
      </c>
      <c r="B33">
        <v>2</v>
      </c>
      <c r="C33">
        <v>1</v>
      </c>
      <c r="D33">
        <v>6</v>
      </c>
      <c r="E33" s="3">
        <v>102</v>
      </c>
      <c r="F33">
        <v>96</v>
      </c>
      <c r="G33">
        <f t="shared" si="0"/>
        <v>0.94117647058823528</v>
      </c>
    </row>
    <row r="34" spans="1:7">
      <c r="A34" t="s">
        <v>22</v>
      </c>
      <c r="B34">
        <v>2</v>
      </c>
      <c r="C34">
        <v>1</v>
      </c>
      <c r="D34">
        <v>7</v>
      </c>
      <c r="E34" s="3">
        <v>238</v>
      </c>
      <c r="F34">
        <v>233</v>
      </c>
      <c r="G34">
        <f t="shared" si="0"/>
        <v>0.97899159663865543</v>
      </c>
    </row>
    <row r="35" spans="1:7">
      <c r="A35" t="s">
        <v>22</v>
      </c>
      <c r="B35">
        <v>2</v>
      </c>
      <c r="C35">
        <v>1</v>
      </c>
      <c r="D35">
        <v>8</v>
      </c>
      <c r="E35" s="3">
        <v>212</v>
      </c>
      <c r="F35">
        <v>211</v>
      </c>
      <c r="G35">
        <f t="shared" si="0"/>
        <v>0.99528301886792447</v>
      </c>
    </row>
    <row r="36" spans="1:7">
      <c r="A36" t="s">
        <v>22</v>
      </c>
      <c r="B36">
        <v>2</v>
      </c>
      <c r="C36">
        <v>1</v>
      </c>
      <c r="D36">
        <v>9</v>
      </c>
      <c r="E36" s="3">
        <v>125</v>
      </c>
      <c r="F36">
        <v>79</v>
      </c>
      <c r="G36">
        <f t="shared" si="0"/>
        <v>0.63200000000000001</v>
      </c>
    </row>
    <row r="37" spans="1:7">
      <c r="A37" t="s">
        <v>22</v>
      </c>
      <c r="B37">
        <v>2</v>
      </c>
      <c r="C37">
        <v>1</v>
      </c>
      <c r="D37">
        <v>10</v>
      </c>
      <c r="E37" s="3">
        <v>226</v>
      </c>
      <c r="F37">
        <v>171</v>
      </c>
      <c r="G37">
        <f t="shared" si="0"/>
        <v>0.75663716814159288</v>
      </c>
    </row>
    <row r="38" spans="1:7">
      <c r="A38" t="s">
        <v>22</v>
      </c>
      <c r="B38">
        <v>2</v>
      </c>
      <c r="C38">
        <v>1</v>
      </c>
      <c r="D38">
        <v>11</v>
      </c>
      <c r="E38" s="3">
        <v>240</v>
      </c>
      <c r="F38">
        <v>235</v>
      </c>
      <c r="G38">
        <f t="shared" si="0"/>
        <v>0.97916666666666663</v>
      </c>
    </row>
    <row r="39" spans="1:7">
      <c r="A39" t="s">
        <v>22</v>
      </c>
      <c r="B39">
        <v>2</v>
      </c>
      <c r="C39">
        <v>1</v>
      </c>
      <c r="D39">
        <v>12</v>
      </c>
      <c r="E39" s="3">
        <v>117</v>
      </c>
      <c r="F39">
        <v>68</v>
      </c>
      <c r="G39">
        <f t="shared" si="0"/>
        <v>0.58119658119658124</v>
      </c>
    </row>
    <row r="40" spans="1:7">
      <c r="A40" t="s">
        <v>22</v>
      </c>
      <c r="B40">
        <v>2</v>
      </c>
      <c r="C40">
        <v>1</v>
      </c>
      <c r="D40">
        <v>13</v>
      </c>
      <c r="E40" s="3">
        <v>235</v>
      </c>
      <c r="F40">
        <v>202</v>
      </c>
      <c r="G40">
        <f t="shared" si="0"/>
        <v>0.8595744680851064</v>
      </c>
    </row>
    <row r="41" spans="1:7">
      <c r="A41" t="s">
        <v>22</v>
      </c>
      <c r="B41">
        <v>2</v>
      </c>
      <c r="C41">
        <v>1</v>
      </c>
      <c r="D41">
        <v>14</v>
      </c>
      <c r="E41" s="3">
        <v>213</v>
      </c>
      <c r="F41">
        <v>207</v>
      </c>
      <c r="G41">
        <f t="shared" si="0"/>
        <v>0.971830985915493</v>
      </c>
    </row>
    <row r="42" spans="1:7">
      <c r="A42" t="s">
        <v>22</v>
      </c>
      <c r="B42">
        <v>2</v>
      </c>
      <c r="C42">
        <v>1</v>
      </c>
      <c r="D42">
        <v>15</v>
      </c>
      <c r="E42" s="3">
        <v>230</v>
      </c>
      <c r="F42">
        <v>226</v>
      </c>
      <c r="G42">
        <f t="shared" si="0"/>
        <v>0.9826086956521739</v>
      </c>
    </row>
    <row r="43" spans="1:7">
      <c r="A43" t="s">
        <v>22</v>
      </c>
      <c r="B43">
        <v>2</v>
      </c>
      <c r="C43">
        <v>1</v>
      </c>
      <c r="D43">
        <v>16</v>
      </c>
      <c r="E43" s="3">
        <v>130</v>
      </c>
      <c r="F43">
        <v>94</v>
      </c>
      <c r="G43">
        <f t="shared" si="0"/>
        <v>0.72307692307692306</v>
      </c>
    </row>
    <row r="44" spans="1:7">
      <c r="A44" t="s">
        <v>22</v>
      </c>
      <c r="B44">
        <v>2</v>
      </c>
      <c r="C44">
        <v>2</v>
      </c>
      <c r="D44">
        <v>1</v>
      </c>
      <c r="E44" s="3">
        <v>99</v>
      </c>
      <c r="F44">
        <v>75</v>
      </c>
      <c r="G44">
        <f t="shared" si="0"/>
        <v>0.75757575757575757</v>
      </c>
    </row>
    <row r="45" spans="1:7">
      <c r="A45" t="s">
        <v>22</v>
      </c>
      <c r="B45">
        <v>2</v>
      </c>
      <c r="C45">
        <v>2</v>
      </c>
      <c r="D45">
        <v>2</v>
      </c>
      <c r="E45" s="3">
        <v>107</v>
      </c>
      <c r="F45">
        <v>100</v>
      </c>
      <c r="G45">
        <f t="shared" si="0"/>
        <v>0.93457943925233644</v>
      </c>
    </row>
    <row r="46" spans="1:7">
      <c r="A46" t="s">
        <v>22</v>
      </c>
      <c r="B46">
        <v>2</v>
      </c>
      <c r="C46">
        <v>2</v>
      </c>
      <c r="D46">
        <v>3</v>
      </c>
      <c r="E46" s="3">
        <v>160</v>
      </c>
      <c r="F46">
        <v>150</v>
      </c>
      <c r="G46">
        <f t="shared" si="0"/>
        <v>0.9375</v>
      </c>
    </row>
    <row r="47" spans="1:7">
      <c r="A47" t="s">
        <v>22</v>
      </c>
      <c r="B47">
        <v>2</v>
      </c>
      <c r="C47">
        <v>2</v>
      </c>
      <c r="D47">
        <v>4</v>
      </c>
      <c r="E47" s="3">
        <v>205</v>
      </c>
      <c r="F47">
        <v>202</v>
      </c>
      <c r="G47">
        <f t="shared" si="0"/>
        <v>0.98536585365853657</v>
      </c>
    </row>
    <row r="48" spans="1:7">
      <c r="A48" t="s">
        <v>22</v>
      </c>
      <c r="B48">
        <v>2</v>
      </c>
      <c r="C48">
        <v>2</v>
      </c>
      <c r="D48">
        <v>5</v>
      </c>
      <c r="E48" s="3">
        <v>227</v>
      </c>
      <c r="F48">
        <v>226</v>
      </c>
      <c r="G48">
        <f t="shared" si="0"/>
        <v>0.99559471365638763</v>
      </c>
    </row>
    <row r="49" spans="1:7">
      <c r="A49" t="s">
        <v>22</v>
      </c>
      <c r="B49">
        <v>2</v>
      </c>
      <c r="C49">
        <v>2</v>
      </c>
      <c r="D49">
        <v>6</v>
      </c>
      <c r="E49" s="3">
        <v>239</v>
      </c>
      <c r="F49">
        <v>237</v>
      </c>
      <c r="G49">
        <f t="shared" si="0"/>
        <v>0.99163179916317989</v>
      </c>
    </row>
    <row r="50" spans="1:7">
      <c r="A50" t="s">
        <v>22</v>
      </c>
      <c r="B50">
        <v>2</v>
      </c>
      <c r="C50">
        <v>2</v>
      </c>
      <c r="D50">
        <v>7</v>
      </c>
      <c r="E50" s="3">
        <v>114</v>
      </c>
      <c r="F50">
        <v>66</v>
      </c>
      <c r="G50">
        <f t="shared" si="0"/>
        <v>0.57894736842105265</v>
      </c>
    </row>
    <row r="51" spans="1:7">
      <c r="A51" t="s">
        <v>22</v>
      </c>
      <c r="B51">
        <v>2</v>
      </c>
      <c r="C51">
        <v>2</v>
      </c>
      <c r="D51">
        <v>8</v>
      </c>
      <c r="E51" s="3">
        <v>172</v>
      </c>
      <c r="F51">
        <v>0</v>
      </c>
      <c r="G51">
        <f t="shared" si="0"/>
        <v>0</v>
      </c>
    </row>
    <row r="52" spans="1:7">
      <c r="A52" t="s">
        <v>22</v>
      </c>
      <c r="B52">
        <v>2</v>
      </c>
      <c r="C52">
        <v>2</v>
      </c>
      <c r="D52">
        <v>9</v>
      </c>
      <c r="E52" s="3">
        <v>89</v>
      </c>
      <c r="F52">
        <v>73</v>
      </c>
      <c r="G52">
        <f t="shared" si="0"/>
        <v>0.8202247191011236</v>
      </c>
    </row>
    <row r="53" spans="1:7">
      <c r="A53" t="s">
        <v>22</v>
      </c>
      <c r="B53">
        <v>2</v>
      </c>
      <c r="C53">
        <v>2</v>
      </c>
      <c r="D53">
        <v>10</v>
      </c>
      <c r="E53" s="3">
        <v>240</v>
      </c>
      <c r="F53">
        <v>233</v>
      </c>
      <c r="G53">
        <f t="shared" si="0"/>
        <v>0.97083333333333333</v>
      </c>
    </row>
    <row r="54" spans="1:7">
      <c r="A54" t="s">
        <v>22</v>
      </c>
      <c r="B54">
        <v>2</v>
      </c>
      <c r="C54">
        <v>2</v>
      </c>
      <c r="D54">
        <v>11</v>
      </c>
      <c r="E54" s="3">
        <v>100</v>
      </c>
      <c r="F54">
        <v>96</v>
      </c>
      <c r="G54">
        <f t="shared" si="0"/>
        <v>0.96</v>
      </c>
    </row>
    <row r="55" spans="1:7">
      <c r="A55" t="s">
        <v>22</v>
      </c>
      <c r="B55">
        <v>2</v>
      </c>
      <c r="C55">
        <v>2</v>
      </c>
      <c r="D55">
        <v>12</v>
      </c>
      <c r="E55" s="3">
        <v>170</v>
      </c>
      <c r="F55">
        <v>157</v>
      </c>
      <c r="G55">
        <f t="shared" si="0"/>
        <v>0.92352941176470593</v>
      </c>
    </row>
    <row r="56" spans="1:7">
      <c r="A56" t="s">
        <v>22</v>
      </c>
      <c r="B56">
        <v>2</v>
      </c>
      <c r="C56">
        <v>2</v>
      </c>
      <c r="D56">
        <v>13</v>
      </c>
      <c r="E56" s="3">
        <v>133</v>
      </c>
      <c r="F56">
        <v>96</v>
      </c>
      <c r="G56">
        <f t="shared" si="0"/>
        <v>0.72180451127819545</v>
      </c>
    </row>
    <row r="57" spans="1:7">
      <c r="A57" t="s">
        <v>22</v>
      </c>
      <c r="B57">
        <v>2</v>
      </c>
      <c r="C57">
        <v>2</v>
      </c>
      <c r="D57">
        <v>14</v>
      </c>
      <c r="E57" s="3">
        <v>96</v>
      </c>
      <c r="F57">
        <v>72</v>
      </c>
      <c r="G57">
        <f t="shared" si="0"/>
        <v>0.75</v>
      </c>
    </row>
    <row r="58" spans="1:7">
      <c r="A58" t="s">
        <v>22</v>
      </c>
      <c r="B58">
        <v>2</v>
      </c>
      <c r="C58">
        <v>2</v>
      </c>
      <c r="D58">
        <v>15</v>
      </c>
      <c r="E58" s="3">
        <v>218</v>
      </c>
      <c r="F58">
        <v>207</v>
      </c>
      <c r="G58">
        <f t="shared" si="0"/>
        <v>0.94954128440366969</v>
      </c>
    </row>
    <row r="59" spans="1:7">
      <c r="A59" t="s">
        <v>22</v>
      </c>
      <c r="B59">
        <v>2</v>
      </c>
      <c r="C59">
        <v>2</v>
      </c>
      <c r="D59">
        <v>16</v>
      </c>
      <c r="E59" s="3">
        <v>210</v>
      </c>
      <c r="F59">
        <v>189</v>
      </c>
      <c r="G59">
        <f t="shared" si="0"/>
        <v>0.9</v>
      </c>
    </row>
    <row r="60" spans="1:7">
      <c r="A60" t="s">
        <v>22</v>
      </c>
      <c r="B60">
        <v>2</v>
      </c>
      <c r="C60">
        <v>2</v>
      </c>
      <c r="D60">
        <v>17</v>
      </c>
      <c r="E60" s="3">
        <v>121</v>
      </c>
      <c r="F60">
        <v>76</v>
      </c>
      <c r="G60">
        <f t="shared" si="0"/>
        <v>0.62809917355371903</v>
      </c>
    </row>
    <row r="61" spans="1:7">
      <c r="A61" t="s">
        <v>22</v>
      </c>
      <c r="B61">
        <v>2</v>
      </c>
      <c r="C61">
        <v>2</v>
      </c>
      <c r="D61">
        <v>18</v>
      </c>
      <c r="E61" s="3">
        <v>224</v>
      </c>
      <c r="F61">
        <v>170</v>
      </c>
      <c r="G61">
        <f t="shared" si="0"/>
        <v>0.7589285714285714</v>
      </c>
    </row>
    <row r="62" spans="1:7">
      <c r="A62" t="s">
        <v>24</v>
      </c>
      <c r="B62">
        <v>1</v>
      </c>
      <c r="C62">
        <v>1</v>
      </c>
      <c r="D62">
        <v>1</v>
      </c>
      <c r="E62">
        <v>210</v>
      </c>
      <c r="F62">
        <v>159</v>
      </c>
      <c r="G62">
        <f t="shared" si="0"/>
        <v>0.75714285714285712</v>
      </c>
    </row>
    <row r="63" spans="1:7">
      <c r="A63" t="s">
        <v>24</v>
      </c>
      <c r="B63">
        <v>1</v>
      </c>
      <c r="C63">
        <v>1</v>
      </c>
      <c r="D63">
        <v>2</v>
      </c>
      <c r="E63">
        <v>150</v>
      </c>
      <c r="F63">
        <v>2</v>
      </c>
      <c r="G63">
        <f t="shared" si="0"/>
        <v>1.3333333333333334E-2</v>
      </c>
    </row>
    <row r="64" spans="1:7">
      <c r="A64" t="s">
        <v>24</v>
      </c>
      <c r="B64">
        <v>1</v>
      </c>
      <c r="C64">
        <v>1</v>
      </c>
      <c r="D64">
        <v>3</v>
      </c>
      <c r="E64">
        <v>156</v>
      </c>
      <c r="F64">
        <v>120</v>
      </c>
      <c r="G64">
        <f t="shared" si="0"/>
        <v>0.76923076923076927</v>
      </c>
    </row>
    <row r="65" spans="1:7">
      <c r="A65" t="s">
        <v>24</v>
      </c>
      <c r="B65">
        <v>1</v>
      </c>
      <c r="C65">
        <v>1</v>
      </c>
      <c r="D65">
        <v>4</v>
      </c>
      <c r="E65">
        <v>95</v>
      </c>
      <c r="F65">
        <v>82</v>
      </c>
      <c r="G65">
        <f t="shared" si="0"/>
        <v>0.86315789473684212</v>
      </c>
    </row>
    <row r="66" spans="1:7">
      <c r="A66" t="s">
        <v>24</v>
      </c>
      <c r="B66">
        <v>1</v>
      </c>
      <c r="C66">
        <v>1</v>
      </c>
      <c r="D66">
        <v>5</v>
      </c>
      <c r="E66">
        <v>52</v>
      </c>
      <c r="F66">
        <v>9</v>
      </c>
      <c r="G66">
        <f t="shared" si="0"/>
        <v>0.17307692307692307</v>
      </c>
    </row>
    <row r="67" spans="1:7">
      <c r="A67" t="s">
        <v>24</v>
      </c>
      <c r="B67">
        <v>1</v>
      </c>
      <c r="C67">
        <v>1</v>
      </c>
      <c r="D67">
        <v>6</v>
      </c>
      <c r="E67">
        <v>147</v>
      </c>
      <c r="F67">
        <v>21</v>
      </c>
      <c r="G67">
        <f t="shared" ref="G67:G130" si="1">F67/E67</f>
        <v>0.14285714285714285</v>
      </c>
    </row>
    <row r="68" spans="1:7">
      <c r="A68" t="s">
        <v>24</v>
      </c>
      <c r="B68">
        <v>1</v>
      </c>
      <c r="C68">
        <v>1</v>
      </c>
      <c r="D68">
        <v>7</v>
      </c>
      <c r="E68">
        <v>275</v>
      </c>
      <c r="F68">
        <v>95</v>
      </c>
      <c r="G68">
        <f t="shared" si="1"/>
        <v>0.34545454545454546</v>
      </c>
    </row>
    <row r="69" spans="1:7">
      <c r="A69" t="s">
        <v>24</v>
      </c>
      <c r="B69">
        <v>1</v>
      </c>
      <c r="C69">
        <v>1</v>
      </c>
      <c r="D69">
        <v>8</v>
      </c>
      <c r="E69">
        <v>111</v>
      </c>
      <c r="F69">
        <v>110</v>
      </c>
      <c r="G69">
        <f t="shared" si="1"/>
        <v>0.99099099099099097</v>
      </c>
    </row>
    <row r="70" spans="1:7">
      <c r="A70" t="s">
        <v>24</v>
      </c>
      <c r="B70">
        <v>1</v>
      </c>
      <c r="C70">
        <v>1</v>
      </c>
      <c r="D70">
        <v>9</v>
      </c>
      <c r="E70">
        <v>117</v>
      </c>
      <c r="F70">
        <v>0</v>
      </c>
      <c r="G70">
        <f t="shared" si="1"/>
        <v>0</v>
      </c>
    </row>
    <row r="71" spans="1:7">
      <c r="A71" t="s">
        <v>24</v>
      </c>
      <c r="B71">
        <v>1</v>
      </c>
      <c r="C71">
        <v>1</v>
      </c>
      <c r="D71">
        <v>10</v>
      </c>
      <c r="E71">
        <v>160</v>
      </c>
      <c r="F71">
        <v>114</v>
      </c>
      <c r="G71">
        <f t="shared" si="1"/>
        <v>0.71250000000000002</v>
      </c>
    </row>
    <row r="72" spans="1:7">
      <c r="A72" t="s">
        <v>24</v>
      </c>
      <c r="B72">
        <v>1</v>
      </c>
      <c r="C72">
        <v>1</v>
      </c>
      <c r="D72">
        <v>11</v>
      </c>
      <c r="E72">
        <v>212</v>
      </c>
      <c r="F72">
        <v>155</v>
      </c>
      <c r="G72">
        <f t="shared" si="1"/>
        <v>0.73113207547169812</v>
      </c>
    </row>
    <row r="73" spans="1:7">
      <c r="A73" t="s">
        <v>24</v>
      </c>
      <c r="B73">
        <v>1</v>
      </c>
      <c r="C73">
        <v>1</v>
      </c>
      <c r="D73">
        <v>12</v>
      </c>
      <c r="E73">
        <v>177</v>
      </c>
      <c r="F73">
        <v>0</v>
      </c>
      <c r="G73">
        <f t="shared" si="1"/>
        <v>0</v>
      </c>
    </row>
    <row r="74" spans="1:7">
      <c r="A74" t="s">
        <v>24</v>
      </c>
      <c r="B74">
        <v>1</v>
      </c>
      <c r="C74">
        <v>1</v>
      </c>
      <c r="D74">
        <v>13</v>
      </c>
      <c r="E74">
        <v>215</v>
      </c>
      <c r="F74">
        <v>0</v>
      </c>
      <c r="G74">
        <f t="shared" si="1"/>
        <v>0</v>
      </c>
    </row>
    <row r="75" spans="1:7">
      <c r="A75" t="s">
        <v>24</v>
      </c>
      <c r="B75">
        <v>1</v>
      </c>
      <c r="C75">
        <v>1</v>
      </c>
      <c r="D75">
        <v>14</v>
      </c>
      <c r="E75">
        <v>105</v>
      </c>
      <c r="F75">
        <v>80</v>
      </c>
      <c r="G75">
        <f t="shared" si="1"/>
        <v>0.76190476190476186</v>
      </c>
    </row>
    <row r="76" spans="1:7">
      <c r="A76" t="s">
        <v>24</v>
      </c>
      <c r="B76">
        <v>1</v>
      </c>
      <c r="C76">
        <v>1</v>
      </c>
      <c r="D76">
        <v>15</v>
      </c>
      <c r="E76">
        <v>111</v>
      </c>
      <c r="F76">
        <v>72</v>
      </c>
      <c r="G76">
        <f t="shared" si="1"/>
        <v>0.64864864864864868</v>
      </c>
    </row>
    <row r="77" spans="1:7">
      <c r="A77" t="s">
        <v>24</v>
      </c>
      <c r="B77">
        <v>1</v>
      </c>
      <c r="C77">
        <v>1</v>
      </c>
      <c r="D77">
        <v>16</v>
      </c>
      <c r="E77">
        <v>201</v>
      </c>
      <c r="F77">
        <v>80</v>
      </c>
      <c r="G77">
        <f t="shared" si="1"/>
        <v>0.39800995024875624</v>
      </c>
    </row>
    <row r="78" spans="1:7">
      <c r="A78" t="s">
        <v>24</v>
      </c>
      <c r="B78">
        <v>1</v>
      </c>
      <c r="C78">
        <v>1</v>
      </c>
      <c r="D78">
        <v>17</v>
      </c>
      <c r="E78">
        <v>225</v>
      </c>
      <c r="F78">
        <v>2</v>
      </c>
      <c r="G78">
        <f t="shared" si="1"/>
        <v>8.8888888888888889E-3</v>
      </c>
    </row>
    <row r="79" spans="1:7">
      <c r="A79" t="s">
        <v>24</v>
      </c>
      <c r="B79">
        <v>1</v>
      </c>
      <c r="C79">
        <v>1</v>
      </c>
      <c r="D79">
        <v>18</v>
      </c>
      <c r="E79">
        <v>129</v>
      </c>
      <c r="F79">
        <v>0</v>
      </c>
      <c r="G79">
        <f t="shared" si="1"/>
        <v>0</v>
      </c>
    </row>
    <row r="80" spans="1:7">
      <c r="A80" t="s">
        <v>24</v>
      </c>
      <c r="B80">
        <v>1</v>
      </c>
      <c r="C80">
        <v>1</v>
      </c>
      <c r="D80">
        <v>19</v>
      </c>
      <c r="E80">
        <v>183</v>
      </c>
      <c r="F80">
        <v>155</v>
      </c>
      <c r="G80">
        <f t="shared" si="1"/>
        <v>0.84699453551912574</v>
      </c>
    </row>
    <row r="81" spans="1:7">
      <c r="A81" t="s">
        <v>24</v>
      </c>
      <c r="B81">
        <v>1</v>
      </c>
      <c r="C81">
        <v>1</v>
      </c>
      <c r="D81">
        <v>20</v>
      </c>
      <c r="E81">
        <v>199</v>
      </c>
      <c r="F81">
        <v>63</v>
      </c>
      <c r="G81">
        <f t="shared" si="1"/>
        <v>0.3165829145728643</v>
      </c>
    </row>
    <row r="82" spans="1:7">
      <c r="A82" t="s">
        <v>24</v>
      </c>
      <c r="B82">
        <v>1</v>
      </c>
      <c r="C82">
        <v>1</v>
      </c>
      <c r="D82">
        <v>21</v>
      </c>
      <c r="E82">
        <v>236</v>
      </c>
      <c r="F82">
        <v>196</v>
      </c>
      <c r="G82">
        <f t="shared" si="1"/>
        <v>0.83050847457627119</v>
      </c>
    </row>
    <row r="83" spans="1:7">
      <c r="A83" t="s">
        <v>24</v>
      </c>
      <c r="B83">
        <v>1</v>
      </c>
      <c r="C83">
        <v>1</v>
      </c>
      <c r="D83">
        <v>22</v>
      </c>
      <c r="E83">
        <v>111</v>
      </c>
      <c r="F83">
        <v>1</v>
      </c>
      <c r="G83">
        <f t="shared" si="1"/>
        <v>9.0090090090090089E-3</v>
      </c>
    </row>
    <row r="84" spans="1:7">
      <c r="A84" t="s">
        <v>24</v>
      </c>
      <c r="B84">
        <v>1</v>
      </c>
      <c r="C84">
        <v>2</v>
      </c>
      <c r="D84">
        <v>1</v>
      </c>
      <c r="E84">
        <v>215</v>
      </c>
      <c r="F84">
        <v>153</v>
      </c>
      <c r="G84">
        <f t="shared" si="1"/>
        <v>0.71162790697674416</v>
      </c>
    </row>
    <row r="85" spans="1:7">
      <c r="A85" t="s">
        <v>24</v>
      </c>
      <c r="B85">
        <v>1</v>
      </c>
      <c r="C85">
        <v>2</v>
      </c>
      <c r="D85">
        <v>2</v>
      </c>
      <c r="E85">
        <v>124</v>
      </c>
      <c r="F85">
        <v>2</v>
      </c>
      <c r="G85">
        <f t="shared" si="1"/>
        <v>1.6129032258064516E-2</v>
      </c>
    </row>
    <row r="86" spans="1:7">
      <c r="A86" t="s">
        <v>24</v>
      </c>
      <c r="B86">
        <v>1</v>
      </c>
      <c r="C86">
        <v>2</v>
      </c>
      <c r="D86">
        <v>3</v>
      </c>
      <c r="E86">
        <v>102</v>
      </c>
      <c r="F86">
        <v>2</v>
      </c>
      <c r="G86">
        <f t="shared" si="1"/>
        <v>1.9607843137254902E-2</v>
      </c>
    </row>
    <row r="87" spans="1:7">
      <c r="A87" t="s">
        <v>24</v>
      </c>
      <c r="B87">
        <v>1</v>
      </c>
      <c r="C87">
        <v>2</v>
      </c>
      <c r="D87">
        <v>4</v>
      </c>
      <c r="E87">
        <v>230</v>
      </c>
      <c r="F87">
        <v>10</v>
      </c>
      <c r="G87">
        <f t="shared" si="1"/>
        <v>4.3478260869565216E-2</v>
      </c>
    </row>
    <row r="88" spans="1:7">
      <c r="A88" t="s">
        <v>24</v>
      </c>
      <c r="B88">
        <v>1</v>
      </c>
      <c r="C88">
        <v>2</v>
      </c>
      <c r="D88">
        <v>5</v>
      </c>
      <c r="E88">
        <v>123</v>
      </c>
      <c r="F88">
        <v>0</v>
      </c>
      <c r="G88">
        <f t="shared" si="1"/>
        <v>0</v>
      </c>
    </row>
    <row r="89" spans="1:7">
      <c r="A89" t="s">
        <v>24</v>
      </c>
      <c r="B89">
        <v>1</v>
      </c>
      <c r="C89">
        <v>2</v>
      </c>
      <c r="D89">
        <v>6</v>
      </c>
      <c r="E89">
        <v>182</v>
      </c>
      <c r="F89">
        <v>149</v>
      </c>
      <c r="G89">
        <f t="shared" si="1"/>
        <v>0.81868131868131866</v>
      </c>
    </row>
    <row r="90" spans="1:7">
      <c r="A90" t="s">
        <v>24</v>
      </c>
      <c r="B90">
        <v>1</v>
      </c>
      <c r="C90">
        <v>2</v>
      </c>
      <c r="D90">
        <v>7</v>
      </c>
      <c r="E90">
        <v>193</v>
      </c>
      <c r="F90">
        <v>171</v>
      </c>
      <c r="G90">
        <f t="shared" si="1"/>
        <v>0.88601036269430056</v>
      </c>
    </row>
    <row r="91" spans="1:7">
      <c r="A91" t="s">
        <v>24</v>
      </c>
      <c r="B91">
        <v>1</v>
      </c>
      <c r="C91">
        <v>2</v>
      </c>
      <c r="D91">
        <v>8</v>
      </c>
      <c r="E91">
        <v>228</v>
      </c>
      <c r="F91">
        <v>170</v>
      </c>
      <c r="G91">
        <f t="shared" si="1"/>
        <v>0.74561403508771928</v>
      </c>
    </row>
    <row r="92" spans="1:7">
      <c r="A92" t="s">
        <v>24</v>
      </c>
      <c r="B92">
        <v>1</v>
      </c>
      <c r="C92">
        <v>2</v>
      </c>
      <c r="D92">
        <v>9</v>
      </c>
      <c r="E92">
        <v>181</v>
      </c>
      <c r="F92">
        <v>172</v>
      </c>
      <c r="G92">
        <f t="shared" si="1"/>
        <v>0.95027624309392267</v>
      </c>
    </row>
    <row r="93" spans="1:7">
      <c r="A93" t="s">
        <v>24</v>
      </c>
      <c r="B93">
        <v>1</v>
      </c>
      <c r="C93">
        <v>2</v>
      </c>
      <c r="D93">
        <v>10</v>
      </c>
      <c r="E93">
        <v>157</v>
      </c>
      <c r="F93">
        <v>134</v>
      </c>
      <c r="G93">
        <f t="shared" si="1"/>
        <v>0.85350318471337583</v>
      </c>
    </row>
    <row r="94" spans="1:7">
      <c r="A94" t="s">
        <v>24</v>
      </c>
      <c r="B94">
        <v>1</v>
      </c>
      <c r="C94">
        <v>2</v>
      </c>
      <c r="D94">
        <v>11</v>
      </c>
      <c r="E94">
        <v>97</v>
      </c>
      <c r="F94">
        <v>87</v>
      </c>
      <c r="G94">
        <f t="shared" si="1"/>
        <v>0.89690721649484539</v>
      </c>
    </row>
    <row r="95" spans="1:7">
      <c r="A95" t="s">
        <v>24</v>
      </c>
      <c r="B95">
        <v>1</v>
      </c>
      <c r="C95">
        <v>2</v>
      </c>
      <c r="D95">
        <v>12</v>
      </c>
      <c r="E95">
        <v>160</v>
      </c>
      <c r="F95">
        <v>2</v>
      </c>
      <c r="G95">
        <f t="shared" si="1"/>
        <v>1.2500000000000001E-2</v>
      </c>
    </row>
    <row r="96" spans="1:7">
      <c r="A96" t="s">
        <v>24</v>
      </c>
      <c r="B96">
        <v>1</v>
      </c>
      <c r="C96">
        <v>2</v>
      </c>
      <c r="D96">
        <v>13</v>
      </c>
      <c r="E96">
        <v>190</v>
      </c>
      <c r="F96">
        <v>136</v>
      </c>
      <c r="G96">
        <f t="shared" si="1"/>
        <v>0.71578947368421053</v>
      </c>
    </row>
    <row r="97" spans="1:7">
      <c r="A97" t="s">
        <v>24</v>
      </c>
      <c r="B97">
        <v>1</v>
      </c>
      <c r="C97">
        <v>2</v>
      </c>
      <c r="D97">
        <v>14</v>
      </c>
      <c r="E97">
        <v>97</v>
      </c>
      <c r="F97">
        <v>77</v>
      </c>
      <c r="G97">
        <f t="shared" si="1"/>
        <v>0.79381443298969068</v>
      </c>
    </row>
    <row r="98" spans="1:7">
      <c r="A98" t="s">
        <v>24</v>
      </c>
      <c r="B98">
        <v>1</v>
      </c>
      <c r="C98">
        <v>2</v>
      </c>
      <c r="D98">
        <v>15</v>
      </c>
      <c r="E98">
        <v>158</v>
      </c>
      <c r="F98">
        <v>125</v>
      </c>
      <c r="G98">
        <f t="shared" si="1"/>
        <v>0.79113924050632911</v>
      </c>
    </row>
    <row r="99" spans="1:7">
      <c r="A99" t="s">
        <v>24</v>
      </c>
      <c r="B99">
        <v>1</v>
      </c>
      <c r="C99">
        <v>2</v>
      </c>
      <c r="D99">
        <v>16</v>
      </c>
      <c r="E99">
        <v>210</v>
      </c>
      <c r="F99">
        <v>176</v>
      </c>
      <c r="G99">
        <f t="shared" si="1"/>
        <v>0.83809523809523812</v>
      </c>
    </row>
    <row r="100" spans="1:7">
      <c r="A100" t="s">
        <v>24</v>
      </c>
      <c r="B100">
        <v>1</v>
      </c>
      <c r="C100">
        <v>2</v>
      </c>
      <c r="D100">
        <v>17</v>
      </c>
      <c r="E100">
        <v>155</v>
      </c>
      <c r="F100">
        <v>10</v>
      </c>
      <c r="G100">
        <f t="shared" si="1"/>
        <v>6.4516129032258063E-2</v>
      </c>
    </row>
    <row r="101" spans="1:7">
      <c r="A101" t="s">
        <v>24</v>
      </c>
      <c r="B101">
        <v>1</v>
      </c>
      <c r="C101">
        <v>2</v>
      </c>
      <c r="D101">
        <v>18</v>
      </c>
      <c r="E101">
        <v>156</v>
      </c>
      <c r="F101">
        <v>130</v>
      </c>
      <c r="G101">
        <f t="shared" si="1"/>
        <v>0.83333333333333337</v>
      </c>
    </row>
    <row r="102" spans="1:7">
      <c r="A102" t="s">
        <v>24</v>
      </c>
      <c r="B102">
        <v>1</v>
      </c>
      <c r="C102">
        <v>2</v>
      </c>
      <c r="D102">
        <v>19</v>
      </c>
      <c r="E102">
        <v>127</v>
      </c>
      <c r="F102">
        <v>0</v>
      </c>
      <c r="G102">
        <f t="shared" si="1"/>
        <v>0</v>
      </c>
    </row>
    <row r="103" spans="1:7">
      <c r="A103" t="s">
        <v>24</v>
      </c>
      <c r="B103">
        <v>2</v>
      </c>
      <c r="C103">
        <v>1</v>
      </c>
      <c r="D103">
        <v>1</v>
      </c>
      <c r="E103">
        <v>120</v>
      </c>
      <c r="F103">
        <v>0</v>
      </c>
      <c r="G103">
        <f t="shared" si="1"/>
        <v>0</v>
      </c>
    </row>
    <row r="104" spans="1:7">
      <c r="A104" t="s">
        <v>24</v>
      </c>
      <c r="B104">
        <v>2</v>
      </c>
      <c r="C104">
        <v>1</v>
      </c>
      <c r="D104">
        <v>2</v>
      </c>
      <c r="E104">
        <v>117</v>
      </c>
      <c r="F104">
        <v>45</v>
      </c>
      <c r="G104">
        <f t="shared" si="1"/>
        <v>0.38461538461538464</v>
      </c>
    </row>
    <row r="105" spans="1:7">
      <c r="A105" t="s">
        <v>24</v>
      </c>
      <c r="B105">
        <v>2</v>
      </c>
      <c r="C105">
        <v>1</v>
      </c>
      <c r="D105">
        <v>3</v>
      </c>
      <c r="E105">
        <v>199</v>
      </c>
      <c r="F105">
        <v>187</v>
      </c>
      <c r="G105">
        <f t="shared" si="1"/>
        <v>0.93969849246231152</v>
      </c>
    </row>
    <row r="106" spans="1:7">
      <c r="A106" t="s">
        <v>24</v>
      </c>
      <c r="B106">
        <v>2</v>
      </c>
      <c r="C106">
        <v>1</v>
      </c>
      <c r="D106">
        <v>4</v>
      </c>
      <c r="E106">
        <v>245</v>
      </c>
      <c r="F106">
        <v>149</v>
      </c>
      <c r="G106">
        <f t="shared" si="1"/>
        <v>0.60816326530612241</v>
      </c>
    </row>
    <row r="107" spans="1:7">
      <c r="A107" t="s">
        <v>24</v>
      </c>
      <c r="B107">
        <v>2</v>
      </c>
      <c r="C107">
        <v>1</v>
      </c>
      <c r="D107">
        <v>5</v>
      </c>
      <c r="E107">
        <v>96</v>
      </c>
      <c r="F107">
        <v>90</v>
      </c>
      <c r="G107">
        <f t="shared" si="1"/>
        <v>0.9375</v>
      </c>
    </row>
    <row r="108" spans="1:7">
      <c r="A108" t="s">
        <v>24</v>
      </c>
      <c r="B108">
        <v>2</v>
      </c>
      <c r="C108">
        <v>1</v>
      </c>
      <c r="D108">
        <v>6</v>
      </c>
      <c r="E108">
        <v>52</v>
      </c>
      <c r="F108">
        <v>10</v>
      </c>
      <c r="G108">
        <f t="shared" si="1"/>
        <v>0.19230769230769232</v>
      </c>
    </row>
    <row r="109" spans="1:7">
      <c r="A109" t="s">
        <v>24</v>
      </c>
      <c r="B109">
        <v>2</v>
      </c>
      <c r="C109">
        <v>1</v>
      </c>
      <c r="D109">
        <v>7</v>
      </c>
      <c r="E109">
        <v>47</v>
      </c>
      <c r="F109">
        <v>21</v>
      </c>
      <c r="G109">
        <f t="shared" si="1"/>
        <v>0.44680851063829785</v>
      </c>
    </row>
    <row r="110" spans="1:7">
      <c r="A110" t="s">
        <v>24</v>
      </c>
      <c r="B110">
        <v>2</v>
      </c>
      <c r="C110">
        <v>1</v>
      </c>
      <c r="D110">
        <v>8</v>
      </c>
      <c r="E110">
        <v>175</v>
      </c>
      <c r="F110">
        <v>95</v>
      </c>
      <c r="G110">
        <f t="shared" si="1"/>
        <v>0.54285714285714282</v>
      </c>
    </row>
    <row r="111" spans="1:7">
      <c r="A111" t="s">
        <v>24</v>
      </c>
      <c r="B111">
        <v>2</v>
      </c>
      <c r="C111">
        <v>1</v>
      </c>
      <c r="D111">
        <v>9</v>
      </c>
      <c r="E111">
        <v>198</v>
      </c>
      <c r="F111">
        <v>168</v>
      </c>
      <c r="G111">
        <f t="shared" si="1"/>
        <v>0.84848484848484851</v>
      </c>
    </row>
    <row r="112" spans="1:7">
      <c r="A112" t="s">
        <v>24</v>
      </c>
      <c r="B112">
        <v>2</v>
      </c>
      <c r="C112">
        <v>1</v>
      </c>
      <c r="D112">
        <v>10</v>
      </c>
      <c r="E112">
        <v>111</v>
      </c>
      <c r="F112">
        <v>98</v>
      </c>
      <c r="G112">
        <f t="shared" si="1"/>
        <v>0.88288288288288286</v>
      </c>
    </row>
    <row r="113" spans="1:7">
      <c r="A113" t="s">
        <v>24</v>
      </c>
      <c r="B113">
        <v>2</v>
      </c>
      <c r="C113">
        <v>1</v>
      </c>
      <c r="D113">
        <v>11</v>
      </c>
      <c r="E113">
        <v>117</v>
      </c>
      <c r="F113">
        <v>6</v>
      </c>
      <c r="G113">
        <f t="shared" si="1"/>
        <v>5.128205128205128E-2</v>
      </c>
    </row>
    <row r="114" spans="1:7">
      <c r="A114" t="s">
        <v>24</v>
      </c>
      <c r="B114">
        <v>2</v>
      </c>
      <c r="C114">
        <v>1</v>
      </c>
      <c r="D114">
        <v>12</v>
      </c>
      <c r="E114">
        <v>162</v>
      </c>
      <c r="F114">
        <v>120</v>
      </c>
      <c r="G114">
        <f t="shared" si="1"/>
        <v>0.7407407407407407</v>
      </c>
    </row>
    <row r="115" spans="1:7">
      <c r="A115" t="s">
        <v>24</v>
      </c>
      <c r="B115">
        <v>2</v>
      </c>
      <c r="C115">
        <v>1</v>
      </c>
      <c r="D115">
        <v>13</v>
      </c>
      <c r="E115">
        <v>210</v>
      </c>
      <c r="F115">
        <v>172</v>
      </c>
      <c r="G115">
        <f t="shared" si="1"/>
        <v>0.81904761904761902</v>
      </c>
    </row>
    <row r="116" spans="1:7">
      <c r="A116" t="s">
        <v>24</v>
      </c>
      <c r="B116">
        <v>2</v>
      </c>
      <c r="C116">
        <v>1</v>
      </c>
      <c r="D116">
        <v>14</v>
      </c>
      <c r="E116">
        <v>170</v>
      </c>
      <c r="F116">
        <v>0</v>
      </c>
      <c r="G116">
        <f t="shared" si="1"/>
        <v>0</v>
      </c>
    </row>
    <row r="117" spans="1:7">
      <c r="A117" t="s">
        <v>24</v>
      </c>
      <c r="B117">
        <v>2</v>
      </c>
      <c r="C117">
        <v>1</v>
      </c>
      <c r="D117">
        <v>15</v>
      </c>
      <c r="E117">
        <v>208</v>
      </c>
      <c r="F117">
        <v>0</v>
      </c>
      <c r="G117">
        <f t="shared" si="1"/>
        <v>0</v>
      </c>
    </row>
    <row r="118" spans="1:7">
      <c r="A118" t="s">
        <v>24</v>
      </c>
      <c r="B118">
        <v>2</v>
      </c>
      <c r="C118">
        <v>1</v>
      </c>
      <c r="D118">
        <v>16</v>
      </c>
      <c r="E118">
        <v>106</v>
      </c>
      <c r="F118">
        <v>82</v>
      </c>
      <c r="G118">
        <f t="shared" si="1"/>
        <v>0.77358490566037741</v>
      </c>
    </row>
    <row r="119" spans="1:7">
      <c r="A119" t="s">
        <v>24</v>
      </c>
      <c r="B119">
        <v>2</v>
      </c>
      <c r="C119">
        <v>1</v>
      </c>
      <c r="D119">
        <v>17</v>
      </c>
      <c r="E119">
        <v>112</v>
      </c>
      <c r="F119">
        <v>74</v>
      </c>
      <c r="G119">
        <f t="shared" si="1"/>
        <v>0.6607142857142857</v>
      </c>
    </row>
    <row r="120" spans="1:7">
      <c r="A120" t="s">
        <v>24</v>
      </c>
      <c r="B120">
        <v>2</v>
      </c>
      <c r="C120">
        <v>1</v>
      </c>
      <c r="D120">
        <v>18</v>
      </c>
      <c r="E120">
        <v>99</v>
      </c>
      <c r="F120">
        <v>80</v>
      </c>
      <c r="G120">
        <f t="shared" si="1"/>
        <v>0.80808080808080807</v>
      </c>
    </row>
    <row r="121" spans="1:7">
      <c r="A121" t="s">
        <v>24</v>
      </c>
      <c r="B121">
        <v>2</v>
      </c>
      <c r="C121">
        <v>1</v>
      </c>
      <c r="D121">
        <v>19</v>
      </c>
      <c r="E121">
        <v>118</v>
      </c>
      <c r="F121">
        <v>40</v>
      </c>
      <c r="G121">
        <f t="shared" si="1"/>
        <v>0.33898305084745761</v>
      </c>
    </row>
    <row r="122" spans="1:7">
      <c r="A122" t="s">
        <v>24</v>
      </c>
      <c r="B122">
        <v>2</v>
      </c>
      <c r="C122">
        <v>1</v>
      </c>
      <c r="D122">
        <v>20</v>
      </c>
      <c r="E122">
        <v>224</v>
      </c>
      <c r="F122">
        <v>168</v>
      </c>
      <c r="G122">
        <f t="shared" si="1"/>
        <v>0.75</v>
      </c>
    </row>
    <row r="123" spans="1:7">
      <c r="A123" t="s">
        <v>24</v>
      </c>
      <c r="B123">
        <v>2</v>
      </c>
      <c r="C123">
        <v>1</v>
      </c>
      <c r="D123">
        <v>21</v>
      </c>
      <c r="E123">
        <v>123</v>
      </c>
      <c r="F123">
        <v>5</v>
      </c>
      <c r="G123">
        <f t="shared" si="1"/>
        <v>4.065040650406504E-2</v>
      </c>
    </row>
    <row r="124" spans="1:7">
      <c r="A124" t="s">
        <v>24</v>
      </c>
      <c r="B124">
        <v>2</v>
      </c>
      <c r="C124">
        <v>1</v>
      </c>
      <c r="D124">
        <v>22</v>
      </c>
      <c r="E124">
        <v>155</v>
      </c>
      <c r="F124">
        <v>104</v>
      </c>
      <c r="G124">
        <f t="shared" si="1"/>
        <v>0.67096774193548392</v>
      </c>
    </row>
    <row r="125" spans="1:7">
      <c r="A125" t="s">
        <v>24</v>
      </c>
      <c r="B125">
        <v>2</v>
      </c>
      <c r="C125">
        <v>1</v>
      </c>
      <c r="D125">
        <v>23</v>
      </c>
      <c r="E125">
        <v>236</v>
      </c>
      <c r="F125">
        <v>210</v>
      </c>
      <c r="G125">
        <f t="shared" si="1"/>
        <v>0.88983050847457623</v>
      </c>
    </row>
    <row r="126" spans="1:7">
      <c r="A126" t="s">
        <v>24</v>
      </c>
      <c r="B126">
        <v>2</v>
      </c>
      <c r="C126">
        <v>1</v>
      </c>
      <c r="D126">
        <v>24</v>
      </c>
      <c r="E126">
        <v>111</v>
      </c>
      <c r="F126">
        <v>1</v>
      </c>
      <c r="G126">
        <f t="shared" si="1"/>
        <v>9.0090090090090089E-3</v>
      </c>
    </row>
    <row r="127" spans="1:7">
      <c r="A127" t="s">
        <v>24</v>
      </c>
      <c r="B127">
        <v>2</v>
      </c>
      <c r="C127">
        <v>2</v>
      </c>
      <c r="D127">
        <v>1</v>
      </c>
      <c r="E127">
        <v>210</v>
      </c>
      <c r="F127">
        <v>160</v>
      </c>
      <c r="G127">
        <f t="shared" si="1"/>
        <v>0.76190476190476186</v>
      </c>
    </row>
    <row r="128" spans="1:7">
      <c r="A128" t="s">
        <v>24</v>
      </c>
      <c r="B128">
        <v>2</v>
      </c>
      <c r="C128">
        <v>2</v>
      </c>
      <c r="D128">
        <v>2</v>
      </c>
      <c r="E128">
        <v>193</v>
      </c>
      <c r="F128">
        <v>169</v>
      </c>
      <c r="G128">
        <f t="shared" si="1"/>
        <v>0.87564766839378239</v>
      </c>
    </row>
    <row r="129" spans="1:7">
      <c r="A129" t="s">
        <v>24</v>
      </c>
      <c r="B129">
        <v>2</v>
      </c>
      <c r="C129">
        <v>2</v>
      </c>
      <c r="D129">
        <v>3</v>
      </c>
      <c r="E129">
        <v>180</v>
      </c>
      <c r="F129">
        <v>166</v>
      </c>
      <c r="G129">
        <f t="shared" si="1"/>
        <v>0.92222222222222228</v>
      </c>
    </row>
    <row r="130" spans="1:7">
      <c r="A130" t="s">
        <v>24</v>
      </c>
      <c r="B130">
        <v>2</v>
      </c>
      <c r="C130">
        <v>2</v>
      </c>
      <c r="D130">
        <v>4</v>
      </c>
      <c r="E130">
        <v>157</v>
      </c>
      <c r="F130">
        <v>134</v>
      </c>
      <c r="G130">
        <f t="shared" si="1"/>
        <v>0.85350318471337583</v>
      </c>
    </row>
    <row r="131" spans="1:7">
      <c r="A131" t="s">
        <v>24</v>
      </c>
      <c r="B131">
        <v>2</v>
      </c>
      <c r="C131">
        <v>2</v>
      </c>
      <c r="D131">
        <v>5</v>
      </c>
      <c r="E131">
        <v>102</v>
      </c>
      <c r="F131">
        <v>5</v>
      </c>
      <c r="G131">
        <f t="shared" ref="G131:G194" si="2">F131/E131</f>
        <v>4.9019607843137254E-2</v>
      </c>
    </row>
    <row r="132" spans="1:7">
      <c r="A132" t="s">
        <v>24</v>
      </c>
      <c r="B132">
        <v>2</v>
      </c>
      <c r="C132">
        <v>2</v>
      </c>
      <c r="D132">
        <v>6</v>
      </c>
      <c r="E132">
        <v>121</v>
      </c>
      <c r="F132">
        <v>11</v>
      </c>
      <c r="G132">
        <f t="shared" si="2"/>
        <v>9.0909090909090912E-2</v>
      </c>
    </row>
    <row r="133" spans="1:7">
      <c r="A133" t="s">
        <v>24</v>
      </c>
      <c r="B133">
        <v>2</v>
      </c>
      <c r="C133">
        <v>2</v>
      </c>
      <c r="D133">
        <v>7</v>
      </c>
      <c r="E133">
        <v>197</v>
      </c>
      <c r="F133">
        <v>167</v>
      </c>
      <c r="G133">
        <f t="shared" si="2"/>
        <v>0.84771573604060912</v>
      </c>
    </row>
    <row r="134" spans="1:7">
      <c r="A134" t="s">
        <v>24</v>
      </c>
      <c r="B134">
        <v>2</v>
      </c>
      <c r="C134">
        <v>2</v>
      </c>
      <c r="D134">
        <v>8</v>
      </c>
      <c r="E134">
        <v>100</v>
      </c>
      <c r="F134">
        <v>65</v>
      </c>
      <c r="G134">
        <f t="shared" si="2"/>
        <v>0.65</v>
      </c>
    </row>
    <row r="135" spans="1:7">
      <c r="A135" t="s">
        <v>24</v>
      </c>
      <c r="B135">
        <v>2</v>
      </c>
      <c r="C135">
        <v>2</v>
      </c>
      <c r="D135">
        <v>9</v>
      </c>
      <c r="E135">
        <v>141</v>
      </c>
      <c r="F135">
        <v>125</v>
      </c>
      <c r="G135">
        <f t="shared" si="2"/>
        <v>0.88652482269503541</v>
      </c>
    </row>
    <row r="136" spans="1:7">
      <c r="A136" t="s">
        <v>24</v>
      </c>
      <c r="B136">
        <v>2</v>
      </c>
      <c r="C136">
        <v>2</v>
      </c>
      <c r="D136">
        <v>10</v>
      </c>
      <c r="E136">
        <v>160</v>
      </c>
      <c r="F136">
        <v>10</v>
      </c>
      <c r="G136">
        <f t="shared" si="2"/>
        <v>6.25E-2</v>
      </c>
    </row>
    <row r="137" spans="1:7">
      <c r="A137" t="s">
        <v>24</v>
      </c>
      <c r="B137">
        <v>2</v>
      </c>
      <c r="C137">
        <v>2</v>
      </c>
      <c r="D137">
        <v>11</v>
      </c>
      <c r="E137">
        <v>185</v>
      </c>
      <c r="F137">
        <v>133</v>
      </c>
      <c r="G137">
        <f t="shared" si="2"/>
        <v>0.7189189189189189</v>
      </c>
    </row>
    <row r="138" spans="1:7">
      <c r="A138" t="s">
        <v>24</v>
      </c>
      <c r="B138">
        <v>2</v>
      </c>
      <c r="C138">
        <v>2</v>
      </c>
      <c r="D138">
        <v>12</v>
      </c>
      <c r="E138">
        <v>97</v>
      </c>
      <c r="F138">
        <v>79</v>
      </c>
      <c r="G138">
        <f t="shared" si="2"/>
        <v>0.81443298969072164</v>
      </c>
    </row>
    <row r="139" spans="1:7">
      <c r="A139" t="s">
        <v>24</v>
      </c>
      <c r="B139">
        <v>2</v>
      </c>
      <c r="C139">
        <v>2</v>
      </c>
      <c r="D139">
        <v>13</v>
      </c>
      <c r="E139">
        <v>159</v>
      </c>
      <c r="F139">
        <v>120</v>
      </c>
      <c r="G139">
        <f t="shared" si="2"/>
        <v>0.75471698113207553</v>
      </c>
    </row>
    <row r="140" spans="1:7">
      <c r="A140" t="s">
        <v>24</v>
      </c>
      <c r="B140">
        <v>2</v>
      </c>
      <c r="C140">
        <v>2</v>
      </c>
      <c r="D140">
        <v>14</v>
      </c>
      <c r="E140">
        <v>187</v>
      </c>
      <c r="F140">
        <v>61</v>
      </c>
      <c r="G140">
        <f t="shared" si="2"/>
        <v>0.32620320855614976</v>
      </c>
    </row>
    <row r="141" spans="1:7">
      <c r="A141" t="s">
        <v>24</v>
      </c>
      <c r="B141">
        <v>2</v>
      </c>
      <c r="C141">
        <v>2</v>
      </c>
      <c r="D141">
        <v>15</v>
      </c>
      <c r="E141">
        <v>83</v>
      </c>
      <c r="F141">
        <v>0</v>
      </c>
      <c r="G141">
        <f t="shared" si="2"/>
        <v>0</v>
      </c>
    </row>
    <row r="142" spans="1:7">
      <c r="A142" t="s">
        <v>24</v>
      </c>
      <c r="B142">
        <v>2</v>
      </c>
      <c r="C142">
        <v>2</v>
      </c>
      <c r="D142">
        <v>16</v>
      </c>
      <c r="E142">
        <v>151</v>
      </c>
      <c r="F142">
        <v>102</v>
      </c>
      <c r="G142">
        <f t="shared" si="2"/>
        <v>0.67549668874172186</v>
      </c>
    </row>
    <row r="143" spans="1:7">
      <c r="A143" t="s">
        <v>24</v>
      </c>
      <c r="B143">
        <v>2</v>
      </c>
      <c r="C143">
        <v>2</v>
      </c>
      <c r="D143">
        <v>17</v>
      </c>
      <c r="E143">
        <v>101</v>
      </c>
      <c r="F143">
        <v>66</v>
      </c>
      <c r="G143">
        <f t="shared" si="2"/>
        <v>0.65346534653465349</v>
      </c>
    </row>
    <row r="144" spans="1:7">
      <c r="A144" t="s">
        <v>24</v>
      </c>
      <c r="B144">
        <v>2</v>
      </c>
      <c r="C144">
        <v>2</v>
      </c>
      <c r="D144">
        <v>18</v>
      </c>
      <c r="E144">
        <v>140</v>
      </c>
      <c r="F144">
        <v>130</v>
      </c>
      <c r="G144">
        <f t="shared" si="2"/>
        <v>0.9285714285714286</v>
      </c>
    </row>
    <row r="145" spans="1:7">
      <c r="A145" t="s">
        <v>24</v>
      </c>
      <c r="B145">
        <v>2</v>
      </c>
      <c r="C145">
        <v>2</v>
      </c>
      <c r="D145">
        <v>19</v>
      </c>
      <c r="E145">
        <v>110</v>
      </c>
      <c r="F145">
        <v>20</v>
      </c>
      <c r="G145">
        <f t="shared" si="2"/>
        <v>0.18181818181818182</v>
      </c>
    </row>
    <row r="146" spans="1:7">
      <c r="A146" t="s">
        <v>24</v>
      </c>
      <c r="B146">
        <v>2</v>
      </c>
      <c r="C146">
        <v>2</v>
      </c>
      <c r="D146">
        <v>20</v>
      </c>
      <c r="E146">
        <v>220</v>
      </c>
      <c r="F146">
        <v>2</v>
      </c>
      <c r="G146">
        <f t="shared" si="2"/>
        <v>9.0909090909090905E-3</v>
      </c>
    </row>
    <row r="147" spans="1:7">
      <c r="A147" t="s">
        <v>24</v>
      </c>
      <c r="B147">
        <v>2</v>
      </c>
      <c r="C147">
        <v>2</v>
      </c>
      <c r="D147">
        <v>21</v>
      </c>
      <c r="E147">
        <v>183</v>
      </c>
      <c r="F147">
        <v>162</v>
      </c>
      <c r="G147">
        <f t="shared" si="2"/>
        <v>0.88524590163934425</v>
      </c>
    </row>
    <row r="148" spans="1:7">
      <c r="A148" t="s">
        <v>61</v>
      </c>
      <c r="B148">
        <v>1</v>
      </c>
      <c r="C148">
        <v>1</v>
      </c>
      <c r="D148">
        <v>1</v>
      </c>
      <c r="E148">
        <v>90</v>
      </c>
      <c r="F148">
        <v>75</v>
      </c>
      <c r="G148">
        <f t="shared" si="2"/>
        <v>0.83333333333333337</v>
      </c>
    </row>
    <row r="149" spans="1:7">
      <c r="A149" t="s">
        <v>61</v>
      </c>
      <c r="B149">
        <v>1</v>
      </c>
      <c r="C149">
        <v>1</v>
      </c>
      <c r="D149">
        <v>2</v>
      </c>
      <c r="E149">
        <v>108</v>
      </c>
      <c r="F149">
        <v>0</v>
      </c>
      <c r="G149">
        <f t="shared" si="2"/>
        <v>0</v>
      </c>
    </row>
    <row r="150" spans="1:7">
      <c r="A150" t="s">
        <v>61</v>
      </c>
      <c r="B150">
        <v>1</v>
      </c>
      <c r="C150">
        <v>1</v>
      </c>
      <c r="D150">
        <v>3</v>
      </c>
      <c r="E150">
        <v>146</v>
      </c>
      <c r="F150">
        <v>121</v>
      </c>
      <c r="G150">
        <f t="shared" si="2"/>
        <v>0.82876712328767121</v>
      </c>
    </row>
    <row r="151" spans="1:7">
      <c r="A151" t="s">
        <v>61</v>
      </c>
      <c r="B151">
        <v>1</v>
      </c>
      <c r="C151">
        <v>1</v>
      </c>
      <c r="D151">
        <v>4</v>
      </c>
      <c r="E151">
        <v>113</v>
      </c>
      <c r="F151">
        <v>89</v>
      </c>
      <c r="G151">
        <f t="shared" si="2"/>
        <v>0.78761061946902655</v>
      </c>
    </row>
    <row r="152" spans="1:7">
      <c r="A152" t="s">
        <v>61</v>
      </c>
      <c r="B152">
        <v>1</v>
      </c>
      <c r="C152">
        <v>1</v>
      </c>
      <c r="D152">
        <v>5</v>
      </c>
      <c r="E152">
        <v>137</v>
      </c>
      <c r="F152">
        <v>47</v>
      </c>
      <c r="G152">
        <f t="shared" si="2"/>
        <v>0.34306569343065696</v>
      </c>
    </row>
    <row r="153" spans="1:7">
      <c r="A153" t="s">
        <v>61</v>
      </c>
      <c r="B153">
        <v>1</v>
      </c>
      <c r="C153">
        <v>1</v>
      </c>
      <c r="D153">
        <v>6</v>
      </c>
      <c r="E153">
        <v>244</v>
      </c>
      <c r="F153">
        <v>69</v>
      </c>
      <c r="G153">
        <f t="shared" si="2"/>
        <v>0.28278688524590162</v>
      </c>
    </row>
    <row r="154" spans="1:7">
      <c r="A154" t="s">
        <v>61</v>
      </c>
      <c r="B154">
        <v>1</v>
      </c>
      <c r="C154">
        <v>1</v>
      </c>
      <c r="D154">
        <v>7</v>
      </c>
      <c r="E154">
        <v>229</v>
      </c>
      <c r="F154">
        <v>2</v>
      </c>
      <c r="G154">
        <f t="shared" si="2"/>
        <v>8.7336244541484712E-3</v>
      </c>
    </row>
    <row r="155" spans="1:7">
      <c r="A155" t="s">
        <v>61</v>
      </c>
      <c r="B155">
        <v>1</v>
      </c>
      <c r="C155">
        <v>1</v>
      </c>
      <c r="D155">
        <v>8</v>
      </c>
      <c r="E155">
        <v>94</v>
      </c>
      <c r="F155">
        <v>0</v>
      </c>
      <c r="G155">
        <f t="shared" si="2"/>
        <v>0</v>
      </c>
    </row>
    <row r="156" spans="1:7">
      <c r="A156" t="s">
        <v>61</v>
      </c>
      <c r="B156">
        <v>1</v>
      </c>
      <c r="C156">
        <v>1</v>
      </c>
      <c r="D156">
        <v>9</v>
      </c>
      <c r="E156">
        <v>171</v>
      </c>
      <c r="F156">
        <v>137</v>
      </c>
      <c r="G156">
        <f t="shared" si="2"/>
        <v>0.80116959064327486</v>
      </c>
    </row>
    <row r="157" spans="1:7">
      <c r="A157" t="s">
        <v>61</v>
      </c>
      <c r="B157">
        <v>1</v>
      </c>
      <c r="C157">
        <v>1</v>
      </c>
      <c r="D157">
        <v>10</v>
      </c>
      <c r="E157">
        <v>136</v>
      </c>
      <c r="F157">
        <v>0</v>
      </c>
      <c r="G157">
        <f t="shared" si="2"/>
        <v>0</v>
      </c>
    </row>
    <row r="158" spans="1:7">
      <c r="A158" t="s">
        <v>61</v>
      </c>
      <c r="B158">
        <v>1</v>
      </c>
      <c r="C158">
        <v>1</v>
      </c>
      <c r="D158">
        <v>11</v>
      </c>
      <c r="E158">
        <v>114</v>
      </c>
      <c r="F158">
        <v>105</v>
      </c>
      <c r="G158">
        <f t="shared" si="2"/>
        <v>0.92105263157894735</v>
      </c>
    </row>
    <row r="159" spans="1:7">
      <c r="A159" t="s">
        <v>61</v>
      </c>
      <c r="B159">
        <v>1</v>
      </c>
      <c r="C159">
        <v>1</v>
      </c>
      <c r="D159">
        <v>12</v>
      </c>
      <c r="E159">
        <v>216</v>
      </c>
      <c r="F159">
        <v>188</v>
      </c>
      <c r="G159">
        <f t="shared" si="2"/>
        <v>0.87037037037037035</v>
      </c>
    </row>
    <row r="160" spans="1:7">
      <c r="A160" t="s">
        <v>61</v>
      </c>
      <c r="B160">
        <v>1</v>
      </c>
      <c r="C160">
        <v>1</v>
      </c>
      <c r="D160">
        <v>13</v>
      </c>
      <c r="E160">
        <v>196</v>
      </c>
      <c r="F160">
        <v>143</v>
      </c>
      <c r="G160">
        <f t="shared" si="2"/>
        <v>0.72959183673469385</v>
      </c>
    </row>
    <row r="161" spans="1:7">
      <c r="A161" t="s">
        <v>61</v>
      </c>
      <c r="B161">
        <v>1</v>
      </c>
      <c r="C161">
        <v>1</v>
      </c>
      <c r="D161">
        <v>14</v>
      </c>
      <c r="E161">
        <v>223</v>
      </c>
      <c r="F161">
        <v>159</v>
      </c>
      <c r="G161">
        <f t="shared" si="2"/>
        <v>0.71300448430493268</v>
      </c>
    </row>
    <row r="162" spans="1:7">
      <c r="A162" t="s">
        <v>61</v>
      </c>
      <c r="B162">
        <v>1</v>
      </c>
      <c r="C162">
        <v>1</v>
      </c>
      <c r="D162">
        <v>15</v>
      </c>
      <c r="E162">
        <v>198</v>
      </c>
      <c r="F162">
        <v>0</v>
      </c>
      <c r="G162">
        <f t="shared" si="2"/>
        <v>0</v>
      </c>
    </row>
    <row r="163" spans="1:7">
      <c r="A163" t="s">
        <v>61</v>
      </c>
      <c r="B163">
        <v>1</v>
      </c>
      <c r="C163">
        <v>1</v>
      </c>
      <c r="D163">
        <v>16</v>
      </c>
      <c r="E163">
        <v>205</v>
      </c>
      <c r="F163">
        <v>163</v>
      </c>
      <c r="G163">
        <f t="shared" si="2"/>
        <v>0.79512195121951224</v>
      </c>
    </row>
    <row r="164" spans="1:7">
      <c r="A164" t="s">
        <v>61</v>
      </c>
      <c r="B164">
        <v>1</v>
      </c>
      <c r="C164">
        <v>1</v>
      </c>
      <c r="D164">
        <v>17</v>
      </c>
      <c r="E164">
        <v>249</v>
      </c>
      <c r="F164">
        <v>171</v>
      </c>
      <c r="G164">
        <f t="shared" si="2"/>
        <v>0.68674698795180722</v>
      </c>
    </row>
    <row r="165" spans="1:7">
      <c r="A165" t="s">
        <v>61</v>
      </c>
      <c r="B165">
        <v>1</v>
      </c>
      <c r="C165">
        <v>1</v>
      </c>
      <c r="D165">
        <v>18</v>
      </c>
      <c r="E165">
        <v>192</v>
      </c>
      <c r="F165">
        <v>0</v>
      </c>
      <c r="G165">
        <f t="shared" si="2"/>
        <v>0</v>
      </c>
    </row>
    <row r="166" spans="1:7">
      <c r="A166" t="s">
        <v>61</v>
      </c>
      <c r="B166">
        <v>1</v>
      </c>
      <c r="C166">
        <v>1</v>
      </c>
      <c r="D166">
        <v>19</v>
      </c>
      <c r="E166">
        <v>20</v>
      </c>
      <c r="F166">
        <v>0</v>
      </c>
      <c r="G166">
        <f t="shared" si="2"/>
        <v>0</v>
      </c>
    </row>
    <row r="167" spans="1:7">
      <c r="A167" t="s">
        <v>61</v>
      </c>
      <c r="B167">
        <v>1</v>
      </c>
      <c r="C167">
        <v>1</v>
      </c>
      <c r="D167">
        <v>20</v>
      </c>
      <c r="E167">
        <v>168</v>
      </c>
      <c r="F167">
        <v>128</v>
      </c>
      <c r="G167">
        <f t="shared" si="2"/>
        <v>0.76190476190476186</v>
      </c>
    </row>
    <row r="168" spans="1:7">
      <c r="A168" t="s">
        <v>61</v>
      </c>
      <c r="B168">
        <v>1</v>
      </c>
      <c r="C168">
        <v>1</v>
      </c>
      <c r="D168">
        <v>21</v>
      </c>
      <c r="E168">
        <v>164</v>
      </c>
      <c r="F168">
        <v>153</v>
      </c>
      <c r="G168">
        <f t="shared" si="2"/>
        <v>0.93292682926829273</v>
      </c>
    </row>
    <row r="169" spans="1:7">
      <c r="A169" t="s">
        <v>61</v>
      </c>
      <c r="B169">
        <v>1</v>
      </c>
      <c r="C169">
        <v>1</v>
      </c>
      <c r="D169">
        <v>22</v>
      </c>
      <c r="E169">
        <v>109</v>
      </c>
      <c r="F169">
        <v>92</v>
      </c>
      <c r="G169">
        <f t="shared" si="2"/>
        <v>0.84403669724770647</v>
      </c>
    </row>
    <row r="170" spans="1:7">
      <c r="A170" t="s">
        <v>61</v>
      </c>
      <c r="B170">
        <v>1</v>
      </c>
      <c r="C170">
        <v>1</v>
      </c>
      <c r="D170">
        <v>23</v>
      </c>
      <c r="E170">
        <v>220</v>
      </c>
      <c r="F170">
        <v>5</v>
      </c>
      <c r="G170">
        <f t="shared" si="2"/>
        <v>2.2727272727272728E-2</v>
      </c>
    </row>
    <row r="171" spans="1:7">
      <c r="A171" t="s">
        <v>61</v>
      </c>
      <c r="B171">
        <v>1</v>
      </c>
      <c r="C171">
        <v>2</v>
      </c>
      <c r="D171">
        <v>1</v>
      </c>
      <c r="E171">
        <v>104</v>
      </c>
      <c r="F171">
        <v>0</v>
      </c>
      <c r="G171">
        <f t="shared" si="2"/>
        <v>0</v>
      </c>
    </row>
    <row r="172" spans="1:7">
      <c r="A172" t="s">
        <v>61</v>
      </c>
      <c r="B172">
        <v>1</v>
      </c>
      <c r="C172">
        <v>2</v>
      </c>
      <c r="D172">
        <v>2</v>
      </c>
      <c r="E172">
        <v>172</v>
      </c>
      <c r="F172">
        <v>140</v>
      </c>
      <c r="G172">
        <f t="shared" si="2"/>
        <v>0.81395348837209303</v>
      </c>
    </row>
    <row r="173" spans="1:7">
      <c r="A173" t="s">
        <v>61</v>
      </c>
      <c r="B173">
        <v>1</v>
      </c>
      <c r="C173">
        <v>2</v>
      </c>
      <c r="D173">
        <v>3</v>
      </c>
      <c r="E173">
        <v>131</v>
      </c>
      <c r="F173">
        <v>0</v>
      </c>
      <c r="G173">
        <f t="shared" si="2"/>
        <v>0</v>
      </c>
    </row>
    <row r="174" spans="1:7">
      <c r="A174" t="s">
        <v>61</v>
      </c>
      <c r="B174">
        <v>1</v>
      </c>
      <c r="C174">
        <v>2</v>
      </c>
      <c r="D174">
        <v>4</v>
      </c>
      <c r="E174">
        <v>218</v>
      </c>
      <c r="F174">
        <v>165</v>
      </c>
      <c r="G174">
        <f t="shared" si="2"/>
        <v>0.75688073394495414</v>
      </c>
    </row>
    <row r="175" spans="1:7">
      <c r="A175" t="s">
        <v>61</v>
      </c>
      <c r="B175">
        <v>1</v>
      </c>
      <c r="C175">
        <v>2</v>
      </c>
      <c r="D175">
        <v>5</v>
      </c>
      <c r="E175">
        <v>194</v>
      </c>
      <c r="F175">
        <v>55</v>
      </c>
      <c r="G175">
        <f t="shared" si="2"/>
        <v>0.28350515463917525</v>
      </c>
    </row>
    <row r="176" spans="1:7">
      <c r="A176" t="s">
        <v>61</v>
      </c>
      <c r="B176">
        <v>1</v>
      </c>
      <c r="C176">
        <v>2</v>
      </c>
      <c r="D176">
        <v>6</v>
      </c>
      <c r="E176">
        <v>176</v>
      </c>
      <c r="F176">
        <v>3</v>
      </c>
      <c r="G176">
        <f t="shared" si="2"/>
        <v>1.7045454545454544E-2</v>
      </c>
    </row>
    <row r="177" spans="1:7">
      <c r="A177" t="s">
        <v>61</v>
      </c>
      <c r="B177">
        <v>1</v>
      </c>
      <c r="C177">
        <v>2</v>
      </c>
      <c r="D177">
        <v>7</v>
      </c>
      <c r="E177">
        <v>194</v>
      </c>
      <c r="F177">
        <v>151</v>
      </c>
      <c r="G177">
        <f t="shared" si="2"/>
        <v>0.77835051546391754</v>
      </c>
    </row>
    <row r="178" spans="1:7">
      <c r="A178" t="s">
        <v>61</v>
      </c>
      <c r="B178">
        <v>1</v>
      </c>
      <c r="C178">
        <v>2</v>
      </c>
      <c r="D178">
        <v>8</v>
      </c>
      <c r="E178">
        <v>102</v>
      </c>
      <c r="F178">
        <v>47</v>
      </c>
      <c r="G178">
        <f t="shared" si="2"/>
        <v>0.46078431372549017</v>
      </c>
    </row>
    <row r="179" spans="1:7">
      <c r="A179" t="s">
        <v>61</v>
      </c>
      <c r="B179">
        <v>1</v>
      </c>
      <c r="C179">
        <v>2</v>
      </c>
      <c r="D179">
        <v>9</v>
      </c>
      <c r="E179">
        <v>127</v>
      </c>
      <c r="F179">
        <v>88</v>
      </c>
      <c r="G179">
        <f t="shared" si="2"/>
        <v>0.69291338582677164</v>
      </c>
    </row>
    <row r="180" spans="1:7">
      <c r="A180" t="s">
        <v>61</v>
      </c>
      <c r="B180">
        <v>1</v>
      </c>
      <c r="C180">
        <v>2</v>
      </c>
      <c r="D180">
        <v>10</v>
      </c>
      <c r="E180">
        <v>224</v>
      </c>
      <c r="F180">
        <v>196</v>
      </c>
      <c r="G180">
        <f t="shared" si="2"/>
        <v>0.875</v>
      </c>
    </row>
    <row r="181" spans="1:7">
      <c r="A181" t="s">
        <v>61</v>
      </c>
      <c r="B181">
        <v>1</v>
      </c>
      <c r="C181">
        <v>2</v>
      </c>
      <c r="D181">
        <v>11</v>
      </c>
      <c r="E181">
        <v>115</v>
      </c>
      <c r="F181">
        <v>100</v>
      </c>
      <c r="G181">
        <f t="shared" si="2"/>
        <v>0.86956521739130432</v>
      </c>
    </row>
    <row r="182" spans="1:7">
      <c r="A182" t="s">
        <v>61</v>
      </c>
      <c r="B182">
        <v>1</v>
      </c>
      <c r="C182">
        <v>2</v>
      </c>
      <c r="D182">
        <v>12</v>
      </c>
      <c r="E182">
        <v>216</v>
      </c>
      <c r="F182">
        <v>187</v>
      </c>
      <c r="G182">
        <f t="shared" si="2"/>
        <v>0.8657407407407407</v>
      </c>
    </row>
    <row r="183" spans="1:7">
      <c r="A183" t="s">
        <v>61</v>
      </c>
      <c r="B183">
        <v>1</v>
      </c>
      <c r="C183">
        <v>2</v>
      </c>
      <c r="D183">
        <v>13</v>
      </c>
      <c r="E183">
        <v>189</v>
      </c>
      <c r="F183">
        <v>112</v>
      </c>
      <c r="G183">
        <f t="shared" si="2"/>
        <v>0.59259259259259256</v>
      </c>
    </row>
    <row r="184" spans="1:7">
      <c r="A184" t="s">
        <v>61</v>
      </c>
      <c r="B184">
        <v>1</v>
      </c>
      <c r="C184">
        <v>2</v>
      </c>
      <c r="D184">
        <v>14</v>
      </c>
      <c r="E184">
        <v>166</v>
      </c>
      <c r="F184">
        <v>120</v>
      </c>
      <c r="G184">
        <f t="shared" si="2"/>
        <v>0.72289156626506024</v>
      </c>
    </row>
    <row r="185" spans="1:7">
      <c r="A185" t="s">
        <v>61</v>
      </c>
      <c r="B185">
        <v>2</v>
      </c>
      <c r="C185">
        <v>1</v>
      </c>
      <c r="D185">
        <v>1</v>
      </c>
      <c r="E185">
        <v>189</v>
      </c>
      <c r="F185">
        <v>162</v>
      </c>
      <c r="G185">
        <f t="shared" si="2"/>
        <v>0.8571428571428571</v>
      </c>
    </row>
    <row r="186" spans="1:7">
      <c r="A186" t="s">
        <v>61</v>
      </c>
      <c r="B186">
        <v>2</v>
      </c>
      <c r="C186">
        <v>1</v>
      </c>
      <c r="D186">
        <v>2</v>
      </c>
      <c r="E186">
        <v>195</v>
      </c>
      <c r="F186">
        <v>60</v>
      </c>
      <c r="G186">
        <f t="shared" si="2"/>
        <v>0.30769230769230771</v>
      </c>
    </row>
    <row r="187" spans="1:7">
      <c r="A187" t="s">
        <v>61</v>
      </c>
      <c r="B187">
        <v>2</v>
      </c>
      <c r="C187">
        <v>1</v>
      </c>
      <c r="D187">
        <v>3</v>
      </c>
      <c r="E187">
        <v>170</v>
      </c>
      <c r="F187">
        <v>5</v>
      </c>
      <c r="G187">
        <f t="shared" si="2"/>
        <v>2.9411764705882353E-2</v>
      </c>
    </row>
    <row r="188" spans="1:7">
      <c r="A188" t="s">
        <v>61</v>
      </c>
      <c r="B188">
        <v>2</v>
      </c>
      <c r="C188">
        <v>1</v>
      </c>
      <c r="D188">
        <v>4</v>
      </c>
      <c r="E188">
        <v>190</v>
      </c>
      <c r="F188">
        <v>151</v>
      </c>
      <c r="G188">
        <f t="shared" si="2"/>
        <v>0.79473684210526319</v>
      </c>
    </row>
    <row r="189" spans="1:7">
      <c r="A189" t="s">
        <v>61</v>
      </c>
      <c r="B189">
        <v>2</v>
      </c>
      <c r="C189">
        <v>1</v>
      </c>
      <c r="D189">
        <v>5</v>
      </c>
      <c r="E189">
        <v>100</v>
      </c>
      <c r="F189">
        <v>48</v>
      </c>
      <c r="G189">
        <f t="shared" si="2"/>
        <v>0.48</v>
      </c>
    </row>
    <row r="190" spans="1:7">
      <c r="A190" t="s">
        <v>61</v>
      </c>
      <c r="B190">
        <v>2</v>
      </c>
      <c r="C190">
        <v>1</v>
      </c>
      <c r="D190">
        <v>6</v>
      </c>
      <c r="E190">
        <v>87</v>
      </c>
      <c r="F190">
        <v>75</v>
      </c>
      <c r="G190">
        <f t="shared" si="2"/>
        <v>0.86206896551724133</v>
      </c>
    </row>
    <row r="191" spans="1:7">
      <c r="A191" t="s">
        <v>61</v>
      </c>
      <c r="B191">
        <v>2</v>
      </c>
      <c r="C191">
        <v>1</v>
      </c>
      <c r="D191">
        <v>7</v>
      </c>
      <c r="E191">
        <v>98</v>
      </c>
      <c r="F191">
        <v>0</v>
      </c>
      <c r="G191">
        <f t="shared" si="2"/>
        <v>0</v>
      </c>
    </row>
    <row r="192" spans="1:7">
      <c r="A192" t="s">
        <v>61</v>
      </c>
      <c r="B192">
        <v>2</v>
      </c>
      <c r="C192">
        <v>1</v>
      </c>
      <c r="D192">
        <v>8</v>
      </c>
      <c r="E192">
        <v>140</v>
      </c>
      <c r="F192">
        <v>121</v>
      </c>
      <c r="G192">
        <f t="shared" si="2"/>
        <v>0.86428571428571432</v>
      </c>
    </row>
    <row r="193" spans="1:7">
      <c r="A193" t="s">
        <v>61</v>
      </c>
      <c r="B193">
        <v>2</v>
      </c>
      <c r="C193">
        <v>1</v>
      </c>
      <c r="D193">
        <v>9</v>
      </c>
      <c r="E193">
        <v>112</v>
      </c>
      <c r="F193">
        <v>93</v>
      </c>
      <c r="G193">
        <f t="shared" si="2"/>
        <v>0.8303571428571429</v>
      </c>
    </row>
    <row r="194" spans="1:7">
      <c r="A194" t="s">
        <v>61</v>
      </c>
      <c r="B194">
        <v>2</v>
      </c>
      <c r="C194">
        <v>1</v>
      </c>
      <c r="D194">
        <v>10</v>
      </c>
      <c r="E194">
        <v>138</v>
      </c>
      <c r="F194">
        <v>50</v>
      </c>
      <c r="G194">
        <f t="shared" si="2"/>
        <v>0.36231884057971014</v>
      </c>
    </row>
    <row r="195" spans="1:7">
      <c r="A195" t="s">
        <v>61</v>
      </c>
      <c r="B195">
        <v>2</v>
      </c>
      <c r="C195">
        <v>1</v>
      </c>
      <c r="D195">
        <v>11</v>
      </c>
      <c r="E195">
        <v>112</v>
      </c>
      <c r="F195">
        <v>76</v>
      </c>
      <c r="G195">
        <f t="shared" ref="G195:G224" si="3">F195/E195</f>
        <v>0.6785714285714286</v>
      </c>
    </row>
    <row r="196" spans="1:7">
      <c r="A196" t="s">
        <v>61</v>
      </c>
      <c r="B196">
        <v>2</v>
      </c>
      <c r="C196">
        <v>1</v>
      </c>
      <c r="D196">
        <v>12</v>
      </c>
      <c r="E196">
        <v>241</v>
      </c>
      <c r="F196">
        <v>72</v>
      </c>
      <c r="G196">
        <f t="shared" si="3"/>
        <v>0.29875518672199169</v>
      </c>
    </row>
    <row r="197" spans="1:7">
      <c r="A197" t="s">
        <v>61</v>
      </c>
      <c r="B197">
        <v>2</v>
      </c>
      <c r="C197">
        <v>1</v>
      </c>
      <c r="D197">
        <v>13</v>
      </c>
      <c r="E197">
        <v>235</v>
      </c>
      <c r="F197">
        <v>146</v>
      </c>
      <c r="G197">
        <f t="shared" si="3"/>
        <v>0.62127659574468086</v>
      </c>
    </row>
    <row r="198" spans="1:7">
      <c r="A198" t="s">
        <v>61</v>
      </c>
      <c r="B198">
        <v>2</v>
      </c>
      <c r="C198">
        <v>1</v>
      </c>
      <c r="D198">
        <v>14</v>
      </c>
      <c r="E198">
        <v>67</v>
      </c>
      <c r="F198">
        <v>0</v>
      </c>
      <c r="G198">
        <f t="shared" si="3"/>
        <v>0</v>
      </c>
    </row>
    <row r="199" spans="1:7">
      <c r="A199" t="s">
        <v>61</v>
      </c>
      <c r="B199">
        <v>2</v>
      </c>
      <c r="C199">
        <v>1</v>
      </c>
      <c r="D199">
        <v>15</v>
      </c>
      <c r="E199">
        <v>240</v>
      </c>
      <c r="F199">
        <v>138</v>
      </c>
      <c r="G199">
        <f t="shared" si="3"/>
        <v>0.57499999999999996</v>
      </c>
    </row>
    <row r="200" spans="1:7">
      <c r="A200" t="s">
        <v>61</v>
      </c>
      <c r="B200">
        <v>2</v>
      </c>
      <c r="C200">
        <v>1</v>
      </c>
      <c r="D200">
        <v>16</v>
      </c>
      <c r="E200">
        <v>180</v>
      </c>
      <c r="F200">
        <v>24</v>
      </c>
      <c r="G200">
        <f t="shared" si="3"/>
        <v>0.13333333333333333</v>
      </c>
    </row>
    <row r="201" spans="1:7">
      <c r="A201" t="s">
        <v>61</v>
      </c>
      <c r="B201">
        <v>2</v>
      </c>
      <c r="C201">
        <v>1</v>
      </c>
      <c r="D201">
        <v>17</v>
      </c>
      <c r="E201">
        <v>108</v>
      </c>
      <c r="F201">
        <v>0</v>
      </c>
      <c r="G201">
        <f t="shared" si="3"/>
        <v>0</v>
      </c>
    </row>
    <row r="202" spans="1:7">
      <c r="A202" t="s">
        <v>61</v>
      </c>
      <c r="B202">
        <v>2</v>
      </c>
      <c r="C202">
        <v>1</v>
      </c>
      <c r="D202">
        <v>18</v>
      </c>
      <c r="E202">
        <v>89</v>
      </c>
      <c r="F202">
        <v>0</v>
      </c>
      <c r="G202">
        <f t="shared" si="3"/>
        <v>0</v>
      </c>
    </row>
    <row r="203" spans="1:7">
      <c r="A203" t="s">
        <v>61</v>
      </c>
      <c r="B203">
        <v>2</v>
      </c>
      <c r="C203">
        <v>1</v>
      </c>
      <c r="D203">
        <v>19</v>
      </c>
      <c r="E203">
        <v>227</v>
      </c>
      <c r="F203">
        <v>2</v>
      </c>
      <c r="G203">
        <f t="shared" si="3"/>
        <v>8.8105726872246704E-3</v>
      </c>
    </row>
    <row r="204" spans="1:7">
      <c r="A204" t="s">
        <v>61</v>
      </c>
      <c r="B204">
        <v>2</v>
      </c>
      <c r="C204">
        <v>1</v>
      </c>
      <c r="D204">
        <v>20</v>
      </c>
      <c r="E204">
        <v>216</v>
      </c>
      <c r="F204">
        <v>165</v>
      </c>
      <c r="G204">
        <f t="shared" si="3"/>
        <v>0.76388888888888884</v>
      </c>
    </row>
    <row r="205" spans="1:7">
      <c r="A205" t="s">
        <v>61</v>
      </c>
      <c r="B205">
        <v>2</v>
      </c>
      <c r="C205">
        <v>1</v>
      </c>
      <c r="D205">
        <v>21</v>
      </c>
      <c r="E205">
        <v>207</v>
      </c>
      <c r="F205">
        <v>164</v>
      </c>
      <c r="G205">
        <f t="shared" si="3"/>
        <v>0.79227053140096615</v>
      </c>
    </row>
    <row r="206" spans="1:7">
      <c r="A206" t="s">
        <v>61</v>
      </c>
      <c r="B206">
        <v>2</v>
      </c>
      <c r="C206">
        <v>1</v>
      </c>
      <c r="D206">
        <v>22</v>
      </c>
      <c r="E206">
        <v>252</v>
      </c>
      <c r="F206">
        <v>177</v>
      </c>
      <c r="G206">
        <f t="shared" si="3"/>
        <v>0.70238095238095233</v>
      </c>
    </row>
    <row r="207" spans="1:7">
      <c r="A207" t="s">
        <v>61</v>
      </c>
      <c r="B207">
        <v>2</v>
      </c>
      <c r="C207">
        <v>2</v>
      </c>
      <c r="D207">
        <v>1</v>
      </c>
      <c r="E207">
        <v>194</v>
      </c>
      <c r="F207">
        <v>143</v>
      </c>
      <c r="G207">
        <f t="shared" si="3"/>
        <v>0.73711340206185572</v>
      </c>
    </row>
    <row r="208" spans="1:7">
      <c r="A208" t="s">
        <v>61</v>
      </c>
      <c r="B208">
        <v>2</v>
      </c>
      <c r="C208">
        <v>2</v>
      </c>
      <c r="D208">
        <v>2</v>
      </c>
      <c r="E208">
        <v>220</v>
      </c>
      <c r="F208">
        <v>159</v>
      </c>
      <c r="G208">
        <f t="shared" si="3"/>
        <v>0.72272727272727277</v>
      </c>
    </row>
    <row r="209" spans="1:7">
      <c r="A209" t="s">
        <v>61</v>
      </c>
      <c r="B209">
        <v>2</v>
      </c>
      <c r="C209">
        <v>2</v>
      </c>
      <c r="D209">
        <v>3</v>
      </c>
      <c r="E209">
        <v>170</v>
      </c>
      <c r="F209">
        <v>128</v>
      </c>
      <c r="G209">
        <f t="shared" si="3"/>
        <v>0.75294117647058822</v>
      </c>
    </row>
    <row r="210" spans="1:7">
      <c r="A210" t="s">
        <v>61</v>
      </c>
      <c r="B210">
        <v>2</v>
      </c>
      <c r="C210">
        <v>2</v>
      </c>
      <c r="D210">
        <v>4</v>
      </c>
      <c r="E210">
        <v>170</v>
      </c>
      <c r="F210">
        <v>167</v>
      </c>
      <c r="G210">
        <f t="shared" si="3"/>
        <v>0.98235294117647054</v>
      </c>
    </row>
    <row r="211" spans="1:7">
      <c r="A211" t="s">
        <v>61</v>
      </c>
      <c r="B211">
        <v>2</v>
      </c>
      <c r="C211">
        <v>2</v>
      </c>
      <c r="D211">
        <v>5</v>
      </c>
      <c r="E211">
        <v>111</v>
      </c>
      <c r="F211">
        <v>98</v>
      </c>
      <c r="G211">
        <f t="shared" si="3"/>
        <v>0.88288288288288286</v>
      </c>
    </row>
    <row r="212" spans="1:7">
      <c r="A212" t="s">
        <v>61</v>
      </c>
      <c r="B212">
        <v>2</v>
      </c>
      <c r="C212">
        <v>2</v>
      </c>
      <c r="D212">
        <v>6</v>
      </c>
      <c r="E212">
        <v>237</v>
      </c>
      <c r="F212">
        <v>138</v>
      </c>
      <c r="G212">
        <f t="shared" si="3"/>
        <v>0.58227848101265822</v>
      </c>
    </row>
    <row r="213" spans="1:7">
      <c r="A213" t="s">
        <v>61</v>
      </c>
      <c r="B213">
        <v>2</v>
      </c>
      <c r="C213">
        <v>2</v>
      </c>
      <c r="D213">
        <v>7</v>
      </c>
      <c r="E213">
        <v>180</v>
      </c>
      <c r="F213">
        <v>52</v>
      </c>
      <c r="G213">
        <f t="shared" si="3"/>
        <v>0.28888888888888886</v>
      </c>
    </row>
    <row r="214" spans="1:7">
      <c r="A214" t="s">
        <v>61</v>
      </c>
      <c r="B214">
        <v>2</v>
      </c>
      <c r="C214">
        <v>2</v>
      </c>
      <c r="D214">
        <v>8</v>
      </c>
      <c r="E214">
        <v>110</v>
      </c>
      <c r="F214">
        <v>0</v>
      </c>
      <c r="G214">
        <f t="shared" si="3"/>
        <v>0</v>
      </c>
    </row>
    <row r="215" spans="1:7">
      <c r="A215" t="s">
        <v>61</v>
      </c>
      <c r="B215">
        <v>2</v>
      </c>
      <c r="C215">
        <v>2</v>
      </c>
      <c r="D215">
        <v>9</v>
      </c>
      <c r="E215">
        <v>67</v>
      </c>
      <c r="F215">
        <v>0</v>
      </c>
      <c r="G215">
        <f t="shared" si="3"/>
        <v>0</v>
      </c>
    </row>
    <row r="216" spans="1:7">
      <c r="A216" t="s">
        <v>61</v>
      </c>
      <c r="B216">
        <v>2</v>
      </c>
      <c r="C216">
        <v>2</v>
      </c>
      <c r="D216">
        <v>10</v>
      </c>
      <c r="E216">
        <v>189</v>
      </c>
      <c r="F216">
        <v>153</v>
      </c>
      <c r="G216">
        <f t="shared" si="3"/>
        <v>0.80952380952380953</v>
      </c>
    </row>
    <row r="217" spans="1:7">
      <c r="A217" t="s">
        <v>61</v>
      </c>
      <c r="B217">
        <v>2</v>
      </c>
      <c r="C217">
        <v>2</v>
      </c>
      <c r="D217">
        <v>11</v>
      </c>
      <c r="E217">
        <v>170</v>
      </c>
      <c r="F217">
        <v>119</v>
      </c>
      <c r="G217">
        <f t="shared" si="3"/>
        <v>0.7</v>
      </c>
    </row>
    <row r="218" spans="1:7">
      <c r="A218" t="s">
        <v>61</v>
      </c>
      <c r="B218">
        <v>2</v>
      </c>
      <c r="C218">
        <v>2</v>
      </c>
      <c r="D218">
        <v>12</v>
      </c>
      <c r="E218">
        <v>112</v>
      </c>
      <c r="F218">
        <v>89</v>
      </c>
      <c r="G218">
        <f t="shared" si="3"/>
        <v>0.7946428571428571</v>
      </c>
    </row>
    <row r="219" spans="1:7">
      <c r="A219" t="s">
        <v>61</v>
      </c>
      <c r="B219">
        <v>2</v>
      </c>
      <c r="C219">
        <v>2</v>
      </c>
      <c r="D219">
        <v>13</v>
      </c>
      <c r="E219">
        <v>237</v>
      </c>
      <c r="F219">
        <v>148</v>
      </c>
      <c r="G219">
        <f t="shared" si="3"/>
        <v>0.62447257383966248</v>
      </c>
    </row>
    <row r="220" spans="1:7">
      <c r="A220" t="s">
        <v>61</v>
      </c>
      <c r="B220">
        <v>2</v>
      </c>
      <c r="C220">
        <v>2</v>
      </c>
      <c r="D220">
        <v>14</v>
      </c>
      <c r="E220">
        <v>129</v>
      </c>
      <c r="F220">
        <v>90</v>
      </c>
      <c r="G220">
        <f t="shared" si="3"/>
        <v>0.69767441860465118</v>
      </c>
    </row>
    <row r="221" spans="1:7">
      <c r="A221" t="s">
        <v>61</v>
      </c>
      <c r="B221">
        <v>2</v>
      </c>
      <c r="C221">
        <v>2</v>
      </c>
      <c r="D221">
        <v>15</v>
      </c>
      <c r="E221">
        <v>223</v>
      </c>
      <c r="F221">
        <v>191</v>
      </c>
      <c r="G221">
        <f t="shared" si="3"/>
        <v>0.8565022421524664</v>
      </c>
    </row>
    <row r="222" spans="1:7">
      <c r="A222" t="s">
        <v>61</v>
      </c>
      <c r="B222">
        <v>2</v>
      </c>
      <c r="C222">
        <v>2</v>
      </c>
      <c r="D222">
        <v>16</v>
      </c>
      <c r="E222">
        <v>211</v>
      </c>
      <c r="F222">
        <v>167</v>
      </c>
      <c r="G222">
        <f t="shared" si="3"/>
        <v>0.79146919431279616</v>
      </c>
    </row>
    <row r="223" spans="1:7">
      <c r="A223" t="s">
        <v>61</v>
      </c>
      <c r="B223">
        <v>2</v>
      </c>
      <c r="C223">
        <v>2</v>
      </c>
      <c r="D223">
        <v>17</v>
      </c>
      <c r="E223">
        <v>198</v>
      </c>
      <c r="F223">
        <v>98</v>
      </c>
      <c r="G223">
        <f t="shared" si="3"/>
        <v>0.49494949494949497</v>
      </c>
    </row>
    <row r="224" spans="1:7">
      <c r="A224" t="s">
        <v>61</v>
      </c>
      <c r="B224">
        <v>2</v>
      </c>
      <c r="C224">
        <v>2</v>
      </c>
      <c r="D224">
        <v>18</v>
      </c>
      <c r="E224">
        <v>222</v>
      </c>
      <c r="F224">
        <v>112</v>
      </c>
      <c r="G224">
        <f t="shared" si="3"/>
        <v>0.50450450450450446</v>
      </c>
    </row>
    <row r="225" spans="1:7">
      <c r="A225" t="s">
        <v>62</v>
      </c>
      <c r="B225">
        <v>1</v>
      </c>
      <c r="C225">
        <v>1</v>
      </c>
      <c r="D225">
        <v>1</v>
      </c>
      <c r="E225">
        <v>209</v>
      </c>
      <c r="F225">
        <v>154</v>
      </c>
      <c r="G225">
        <f t="shared" ref="G225:G256" si="4">F225/E225</f>
        <v>0.73684210526315785</v>
      </c>
    </row>
    <row r="226" spans="1:7">
      <c r="A226" t="s">
        <v>62</v>
      </c>
      <c r="B226">
        <v>1</v>
      </c>
      <c r="C226">
        <v>1</v>
      </c>
      <c r="D226">
        <v>2</v>
      </c>
      <c r="E226">
        <v>208</v>
      </c>
      <c r="F226">
        <v>161</v>
      </c>
      <c r="G226">
        <f t="shared" si="4"/>
        <v>0.77403846153846156</v>
      </c>
    </row>
    <row r="227" spans="1:7">
      <c r="A227" t="s">
        <v>62</v>
      </c>
      <c r="B227">
        <v>1</v>
      </c>
      <c r="C227">
        <v>1</v>
      </c>
      <c r="D227">
        <v>3</v>
      </c>
      <c r="E227">
        <v>154</v>
      </c>
      <c r="F227">
        <v>5</v>
      </c>
      <c r="G227">
        <f t="shared" si="4"/>
        <v>3.2467532467532464E-2</v>
      </c>
    </row>
    <row r="228" spans="1:7">
      <c r="A228" t="s">
        <v>62</v>
      </c>
      <c r="B228">
        <v>1</v>
      </c>
      <c r="C228">
        <v>1</v>
      </c>
      <c r="D228">
        <v>4</v>
      </c>
      <c r="E228">
        <v>122</v>
      </c>
      <c r="F228">
        <v>69</v>
      </c>
      <c r="G228">
        <f t="shared" si="4"/>
        <v>0.56557377049180324</v>
      </c>
    </row>
    <row r="229" spans="1:7">
      <c r="A229" t="s">
        <v>62</v>
      </c>
      <c r="B229">
        <v>1</v>
      </c>
      <c r="C229">
        <v>1</v>
      </c>
      <c r="D229">
        <v>5</v>
      </c>
      <c r="E229">
        <v>199</v>
      </c>
      <c r="F229">
        <v>143</v>
      </c>
      <c r="G229">
        <f t="shared" si="4"/>
        <v>0.71859296482412061</v>
      </c>
    </row>
    <row r="230" spans="1:7">
      <c r="A230" t="s">
        <v>62</v>
      </c>
      <c r="B230">
        <v>1</v>
      </c>
      <c r="C230">
        <v>1</v>
      </c>
      <c r="D230">
        <v>6</v>
      </c>
      <c r="E230">
        <v>197</v>
      </c>
      <c r="F230">
        <v>176</v>
      </c>
      <c r="G230">
        <f t="shared" si="4"/>
        <v>0.89340101522842641</v>
      </c>
    </row>
    <row r="231" spans="1:7">
      <c r="A231" t="s">
        <v>62</v>
      </c>
      <c r="B231">
        <v>1</v>
      </c>
      <c r="C231">
        <v>1</v>
      </c>
      <c r="D231">
        <v>7</v>
      </c>
      <c r="E231">
        <v>140</v>
      </c>
      <c r="F231">
        <v>116</v>
      </c>
      <c r="G231">
        <f t="shared" si="4"/>
        <v>0.82857142857142863</v>
      </c>
    </row>
    <row r="232" spans="1:7">
      <c r="A232" t="s">
        <v>62</v>
      </c>
      <c r="B232">
        <v>1</v>
      </c>
      <c r="C232">
        <v>1</v>
      </c>
      <c r="D232">
        <v>8</v>
      </c>
      <c r="E232">
        <v>120</v>
      </c>
      <c r="F232">
        <v>97</v>
      </c>
      <c r="G232">
        <f t="shared" si="4"/>
        <v>0.80833333333333335</v>
      </c>
    </row>
    <row r="233" spans="1:7">
      <c r="A233" t="s">
        <v>62</v>
      </c>
      <c r="B233">
        <v>1</v>
      </c>
      <c r="C233">
        <v>1</v>
      </c>
      <c r="D233">
        <v>9</v>
      </c>
      <c r="E233">
        <v>245</v>
      </c>
      <c r="F233">
        <v>227</v>
      </c>
      <c r="G233">
        <f t="shared" si="4"/>
        <v>0.92653061224489797</v>
      </c>
    </row>
    <row r="234" spans="1:7">
      <c r="A234" t="s">
        <v>62</v>
      </c>
      <c r="B234">
        <v>1</v>
      </c>
      <c r="C234">
        <v>1</v>
      </c>
      <c r="D234">
        <v>10</v>
      </c>
      <c r="E234">
        <v>162</v>
      </c>
      <c r="F234">
        <v>0</v>
      </c>
      <c r="G234">
        <f t="shared" si="4"/>
        <v>0</v>
      </c>
    </row>
    <row r="235" spans="1:7">
      <c r="A235" t="s">
        <v>62</v>
      </c>
      <c r="B235">
        <v>1</v>
      </c>
      <c r="C235">
        <v>1</v>
      </c>
      <c r="D235">
        <v>11</v>
      </c>
      <c r="E235">
        <v>138</v>
      </c>
      <c r="F235">
        <v>88</v>
      </c>
      <c r="G235">
        <f t="shared" si="4"/>
        <v>0.6376811594202898</v>
      </c>
    </row>
    <row r="236" spans="1:7">
      <c r="A236" t="s">
        <v>62</v>
      </c>
      <c r="B236">
        <v>1</v>
      </c>
      <c r="C236">
        <v>1</v>
      </c>
      <c r="D236">
        <v>12</v>
      </c>
      <c r="E236">
        <v>176</v>
      </c>
      <c r="F236">
        <v>152</v>
      </c>
      <c r="G236">
        <f t="shared" si="4"/>
        <v>0.86363636363636365</v>
      </c>
    </row>
    <row r="237" spans="1:7">
      <c r="A237" t="s">
        <v>62</v>
      </c>
      <c r="B237">
        <v>1</v>
      </c>
      <c r="C237">
        <v>1</v>
      </c>
      <c r="D237">
        <v>13</v>
      </c>
      <c r="E237">
        <v>136</v>
      </c>
      <c r="F237">
        <v>75</v>
      </c>
      <c r="G237">
        <f t="shared" si="4"/>
        <v>0.55147058823529416</v>
      </c>
    </row>
    <row r="238" spans="1:7">
      <c r="A238" t="s">
        <v>62</v>
      </c>
      <c r="B238">
        <v>1</v>
      </c>
      <c r="C238">
        <v>1</v>
      </c>
      <c r="D238">
        <v>14</v>
      </c>
      <c r="E238">
        <v>236</v>
      </c>
      <c r="F238">
        <v>219</v>
      </c>
      <c r="G238">
        <f t="shared" si="4"/>
        <v>0.92796610169491522</v>
      </c>
    </row>
    <row r="239" spans="1:7">
      <c r="A239" t="s">
        <v>62</v>
      </c>
      <c r="B239">
        <v>1</v>
      </c>
      <c r="C239">
        <v>1</v>
      </c>
      <c r="D239">
        <v>15</v>
      </c>
      <c r="E239">
        <v>160</v>
      </c>
      <c r="F239">
        <v>115</v>
      </c>
      <c r="G239">
        <f t="shared" si="4"/>
        <v>0.71875</v>
      </c>
    </row>
    <row r="240" spans="1:7">
      <c r="A240" t="s">
        <v>62</v>
      </c>
      <c r="B240">
        <v>1</v>
      </c>
      <c r="C240">
        <v>1</v>
      </c>
      <c r="D240">
        <v>16</v>
      </c>
      <c r="E240">
        <v>183</v>
      </c>
      <c r="F240">
        <v>148</v>
      </c>
      <c r="G240">
        <f t="shared" si="4"/>
        <v>0.80874316939890711</v>
      </c>
    </row>
    <row r="241" spans="1:7">
      <c r="A241" t="s">
        <v>62</v>
      </c>
      <c r="B241">
        <v>1</v>
      </c>
      <c r="C241">
        <v>1</v>
      </c>
      <c r="D241">
        <v>17</v>
      </c>
      <c r="E241">
        <v>159</v>
      </c>
      <c r="F241">
        <v>123</v>
      </c>
      <c r="G241">
        <f t="shared" si="4"/>
        <v>0.77358490566037741</v>
      </c>
    </row>
    <row r="242" spans="1:7">
      <c r="A242" t="s">
        <v>62</v>
      </c>
      <c r="B242">
        <v>1</v>
      </c>
      <c r="C242">
        <v>1</v>
      </c>
      <c r="D242">
        <v>18</v>
      </c>
      <c r="E242">
        <v>181</v>
      </c>
      <c r="F242">
        <v>0</v>
      </c>
      <c r="G242">
        <f t="shared" si="4"/>
        <v>0</v>
      </c>
    </row>
    <row r="243" spans="1:7">
      <c r="A243" t="s">
        <v>62</v>
      </c>
      <c r="B243">
        <v>1</v>
      </c>
      <c r="C243">
        <v>1</v>
      </c>
      <c r="D243">
        <v>19</v>
      </c>
      <c r="E243">
        <v>104</v>
      </c>
      <c r="F243">
        <v>20</v>
      </c>
      <c r="G243">
        <f t="shared" si="4"/>
        <v>0.19230769230769232</v>
      </c>
    </row>
    <row r="244" spans="1:7">
      <c r="A244" t="s">
        <v>62</v>
      </c>
      <c r="B244">
        <v>1</v>
      </c>
      <c r="C244">
        <v>2</v>
      </c>
      <c r="D244">
        <v>1</v>
      </c>
      <c r="E244">
        <v>130</v>
      </c>
      <c r="F244">
        <v>120</v>
      </c>
      <c r="G244">
        <f t="shared" si="4"/>
        <v>0.92307692307692313</v>
      </c>
    </row>
    <row r="245" spans="1:7">
      <c r="A245" t="s">
        <v>62</v>
      </c>
      <c r="B245">
        <v>1</v>
      </c>
      <c r="C245">
        <v>2</v>
      </c>
      <c r="D245">
        <v>2</v>
      </c>
      <c r="E245">
        <v>101</v>
      </c>
      <c r="F245">
        <v>99</v>
      </c>
      <c r="G245">
        <f t="shared" si="4"/>
        <v>0.98019801980198018</v>
      </c>
    </row>
    <row r="246" spans="1:7">
      <c r="A246" t="s">
        <v>62</v>
      </c>
      <c r="B246">
        <v>1</v>
      </c>
      <c r="C246">
        <v>2</v>
      </c>
      <c r="D246">
        <v>3</v>
      </c>
      <c r="E246">
        <v>224</v>
      </c>
      <c r="F246">
        <v>222</v>
      </c>
      <c r="G246">
        <f t="shared" si="4"/>
        <v>0.9910714285714286</v>
      </c>
    </row>
    <row r="247" spans="1:7">
      <c r="A247" t="s">
        <v>62</v>
      </c>
      <c r="B247">
        <v>1</v>
      </c>
      <c r="C247">
        <v>2</v>
      </c>
      <c r="D247">
        <v>4</v>
      </c>
      <c r="E247">
        <v>217</v>
      </c>
      <c r="F247">
        <v>198</v>
      </c>
      <c r="G247">
        <f t="shared" si="4"/>
        <v>0.9124423963133641</v>
      </c>
    </row>
    <row r="248" spans="1:7">
      <c r="A248" t="s">
        <v>62</v>
      </c>
      <c r="B248">
        <v>1</v>
      </c>
      <c r="C248">
        <v>2</v>
      </c>
      <c r="D248">
        <v>5</v>
      </c>
      <c r="E248">
        <v>182</v>
      </c>
      <c r="F248">
        <v>62</v>
      </c>
      <c r="G248">
        <f t="shared" si="4"/>
        <v>0.34065934065934067</v>
      </c>
    </row>
    <row r="249" spans="1:7">
      <c r="A249" t="s">
        <v>62</v>
      </c>
      <c r="B249">
        <v>1</v>
      </c>
      <c r="C249">
        <v>2</v>
      </c>
      <c r="D249">
        <v>6</v>
      </c>
      <c r="E249">
        <v>161</v>
      </c>
      <c r="F249">
        <v>11</v>
      </c>
      <c r="G249">
        <f t="shared" si="4"/>
        <v>6.8322981366459631E-2</v>
      </c>
    </row>
    <row r="250" spans="1:7">
      <c r="A250" t="s">
        <v>62</v>
      </c>
      <c r="B250">
        <v>1</v>
      </c>
      <c r="C250">
        <v>2</v>
      </c>
      <c r="D250">
        <v>7</v>
      </c>
      <c r="E250">
        <v>163</v>
      </c>
      <c r="F250">
        <v>110</v>
      </c>
      <c r="G250">
        <f t="shared" si="4"/>
        <v>0.67484662576687116</v>
      </c>
    </row>
    <row r="251" spans="1:7">
      <c r="A251" t="s">
        <v>62</v>
      </c>
      <c r="B251">
        <v>1</v>
      </c>
      <c r="C251">
        <v>2</v>
      </c>
      <c r="D251">
        <v>8</v>
      </c>
      <c r="E251">
        <v>84</v>
      </c>
      <c r="F251">
        <v>10</v>
      </c>
      <c r="G251">
        <f t="shared" si="4"/>
        <v>0.11904761904761904</v>
      </c>
    </row>
    <row r="252" spans="1:7">
      <c r="A252" t="s">
        <v>62</v>
      </c>
      <c r="B252">
        <v>1</v>
      </c>
      <c r="C252">
        <v>2</v>
      </c>
      <c r="D252">
        <v>9</v>
      </c>
      <c r="E252">
        <v>122</v>
      </c>
      <c r="F252">
        <v>116</v>
      </c>
      <c r="G252">
        <f t="shared" si="4"/>
        <v>0.95081967213114749</v>
      </c>
    </row>
    <row r="253" spans="1:7">
      <c r="A253" t="s">
        <v>62</v>
      </c>
      <c r="B253">
        <v>1</v>
      </c>
      <c r="C253">
        <v>2</v>
      </c>
      <c r="D253">
        <v>10</v>
      </c>
      <c r="E253">
        <v>155</v>
      </c>
      <c r="F253">
        <v>116</v>
      </c>
      <c r="G253">
        <f t="shared" si="4"/>
        <v>0.74838709677419357</v>
      </c>
    </row>
    <row r="254" spans="1:7">
      <c r="A254" t="s">
        <v>62</v>
      </c>
      <c r="B254">
        <v>1</v>
      </c>
      <c r="C254">
        <v>2</v>
      </c>
      <c r="D254">
        <v>11</v>
      </c>
      <c r="E254">
        <v>173</v>
      </c>
      <c r="F254">
        <v>158</v>
      </c>
      <c r="G254">
        <f t="shared" si="4"/>
        <v>0.91329479768786126</v>
      </c>
    </row>
    <row r="255" spans="1:7">
      <c r="A255" t="s">
        <v>62</v>
      </c>
      <c r="B255">
        <v>1</v>
      </c>
      <c r="C255">
        <v>2</v>
      </c>
      <c r="D255">
        <v>12</v>
      </c>
      <c r="E255">
        <v>215</v>
      </c>
      <c r="F255">
        <v>207</v>
      </c>
      <c r="G255">
        <f t="shared" si="4"/>
        <v>0.96279069767441861</v>
      </c>
    </row>
    <row r="256" spans="1:7">
      <c r="A256" t="s">
        <v>62</v>
      </c>
      <c r="B256">
        <v>1</v>
      </c>
      <c r="C256">
        <v>2</v>
      </c>
      <c r="D256">
        <v>13</v>
      </c>
      <c r="E256">
        <v>153</v>
      </c>
      <c r="F256">
        <v>122</v>
      </c>
      <c r="G256">
        <f t="shared" si="4"/>
        <v>0.79738562091503273</v>
      </c>
    </row>
    <row r="257" spans="1:7">
      <c r="A257" t="s">
        <v>62</v>
      </c>
      <c r="B257">
        <v>1</v>
      </c>
      <c r="C257">
        <v>2</v>
      </c>
      <c r="D257">
        <v>14</v>
      </c>
      <c r="E257">
        <v>151</v>
      </c>
      <c r="F257">
        <v>22</v>
      </c>
      <c r="G257">
        <f t="shared" ref="G257:G288" si="5">F257/E257</f>
        <v>0.14569536423841059</v>
      </c>
    </row>
    <row r="258" spans="1:7">
      <c r="A258" t="s">
        <v>62</v>
      </c>
      <c r="B258">
        <v>1</v>
      </c>
      <c r="C258">
        <v>2</v>
      </c>
      <c r="D258">
        <v>15</v>
      </c>
      <c r="E258">
        <v>153</v>
      </c>
      <c r="F258">
        <v>134</v>
      </c>
      <c r="G258">
        <f t="shared" si="5"/>
        <v>0.87581699346405228</v>
      </c>
    </row>
    <row r="259" spans="1:7">
      <c r="A259" t="s">
        <v>62</v>
      </c>
      <c r="B259">
        <v>1</v>
      </c>
      <c r="C259">
        <v>2</v>
      </c>
      <c r="D259">
        <v>16</v>
      </c>
      <c r="E259">
        <v>97</v>
      </c>
      <c r="F259">
        <v>94</v>
      </c>
      <c r="G259">
        <f t="shared" si="5"/>
        <v>0.96907216494845361</v>
      </c>
    </row>
    <row r="260" spans="1:7">
      <c r="A260" t="s">
        <v>62</v>
      </c>
      <c r="B260">
        <v>1</v>
      </c>
      <c r="C260">
        <v>2</v>
      </c>
      <c r="D260">
        <v>17</v>
      </c>
      <c r="E260">
        <v>152</v>
      </c>
      <c r="F260">
        <v>2</v>
      </c>
      <c r="G260">
        <f t="shared" si="5"/>
        <v>1.3157894736842105E-2</v>
      </c>
    </row>
    <row r="261" spans="1:7">
      <c r="A261" t="s">
        <v>62</v>
      </c>
      <c r="B261">
        <v>1</v>
      </c>
      <c r="C261">
        <v>2</v>
      </c>
      <c r="D261">
        <v>18</v>
      </c>
      <c r="E261">
        <v>230</v>
      </c>
      <c r="F261">
        <v>229</v>
      </c>
      <c r="G261">
        <f t="shared" si="5"/>
        <v>0.9956521739130435</v>
      </c>
    </row>
    <row r="262" spans="1:7">
      <c r="A262" t="s">
        <v>62</v>
      </c>
      <c r="B262">
        <v>1</v>
      </c>
      <c r="C262">
        <v>2</v>
      </c>
      <c r="D262">
        <v>19</v>
      </c>
      <c r="E262">
        <v>123</v>
      </c>
      <c r="F262">
        <v>111</v>
      </c>
      <c r="G262">
        <f t="shared" si="5"/>
        <v>0.90243902439024393</v>
      </c>
    </row>
    <row r="263" spans="1:7">
      <c r="A263" t="s">
        <v>62</v>
      </c>
      <c r="B263">
        <v>1</v>
      </c>
      <c r="C263">
        <v>2</v>
      </c>
      <c r="D263">
        <v>20</v>
      </c>
      <c r="E263">
        <v>126</v>
      </c>
      <c r="F263">
        <v>87</v>
      </c>
      <c r="G263">
        <f t="shared" si="5"/>
        <v>0.69047619047619047</v>
      </c>
    </row>
    <row r="264" spans="1:7">
      <c r="A264" t="s">
        <v>62</v>
      </c>
      <c r="B264">
        <v>1</v>
      </c>
      <c r="C264">
        <v>2</v>
      </c>
      <c r="D264">
        <v>21</v>
      </c>
      <c r="E264">
        <v>127</v>
      </c>
      <c r="F264">
        <v>75</v>
      </c>
      <c r="G264">
        <f t="shared" si="5"/>
        <v>0.59055118110236215</v>
      </c>
    </row>
    <row r="265" spans="1:7">
      <c r="A265" t="s">
        <v>62</v>
      </c>
      <c r="B265">
        <v>1</v>
      </c>
      <c r="C265">
        <v>2</v>
      </c>
      <c r="D265">
        <v>22</v>
      </c>
      <c r="E265">
        <v>226</v>
      </c>
      <c r="F265">
        <v>222</v>
      </c>
      <c r="G265">
        <f t="shared" si="5"/>
        <v>0.98230088495575218</v>
      </c>
    </row>
    <row r="266" spans="1:7">
      <c r="A266" t="s">
        <v>62</v>
      </c>
      <c r="B266">
        <v>1</v>
      </c>
      <c r="C266">
        <v>2</v>
      </c>
      <c r="D266">
        <v>23</v>
      </c>
      <c r="E266">
        <v>171</v>
      </c>
      <c r="F266">
        <v>148</v>
      </c>
      <c r="G266">
        <f t="shared" si="5"/>
        <v>0.86549707602339176</v>
      </c>
    </row>
    <row r="267" spans="1:7">
      <c r="A267" t="s">
        <v>62</v>
      </c>
      <c r="B267">
        <v>1</v>
      </c>
      <c r="C267">
        <v>2</v>
      </c>
      <c r="D267">
        <v>24</v>
      </c>
      <c r="E267">
        <v>149</v>
      </c>
      <c r="F267">
        <v>113</v>
      </c>
      <c r="G267">
        <f t="shared" si="5"/>
        <v>0.75838926174496646</v>
      </c>
    </row>
    <row r="268" spans="1:7">
      <c r="A268" t="s">
        <v>62</v>
      </c>
      <c r="B268">
        <v>2</v>
      </c>
      <c r="C268">
        <v>1</v>
      </c>
      <c r="D268">
        <v>1</v>
      </c>
      <c r="E268">
        <v>171</v>
      </c>
      <c r="F268">
        <v>3</v>
      </c>
      <c r="G268">
        <f t="shared" si="5"/>
        <v>1.7543859649122806E-2</v>
      </c>
    </row>
    <row r="269" spans="1:7">
      <c r="A269" t="s">
        <v>62</v>
      </c>
      <c r="B269">
        <v>2</v>
      </c>
      <c r="C269">
        <v>1</v>
      </c>
      <c r="D269">
        <v>2</v>
      </c>
      <c r="E269">
        <v>173</v>
      </c>
      <c r="F269">
        <v>110</v>
      </c>
      <c r="G269">
        <f t="shared" si="5"/>
        <v>0.63583815028901736</v>
      </c>
    </row>
    <row r="270" spans="1:7">
      <c r="A270" t="s">
        <v>62</v>
      </c>
      <c r="B270">
        <v>2</v>
      </c>
      <c r="C270">
        <v>1</v>
      </c>
      <c r="D270">
        <v>3</v>
      </c>
      <c r="E270">
        <v>235</v>
      </c>
      <c r="F270">
        <v>229</v>
      </c>
      <c r="G270">
        <f t="shared" si="5"/>
        <v>0.97446808510638294</v>
      </c>
    </row>
    <row r="271" spans="1:7">
      <c r="A271" t="s">
        <v>62</v>
      </c>
      <c r="B271">
        <v>2</v>
      </c>
      <c r="C271">
        <v>1</v>
      </c>
      <c r="D271">
        <v>4</v>
      </c>
      <c r="E271">
        <v>201</v>
      </c>
      <c r="F271">
        <v>161</v>
      </c>
      <c r="G271">
        <f t="shared" si="5"/>
        <v>0.80099502487562191</v>
      </c>
    </row>
    <row r="272" spans="1:7">
      <c r="A272" t="s">
        <v>62</v>
      </c>
      <c r="B272">
        <v>2</v>
      </c>
      <c r="C272">
        <v>1</v>
      </c>
      <c r="D272">
        <v>5</v>
      </c>
      <c r="E272">
        <v>165</v>
      </c>
      <c r="F272">
        <v>11</v>
      </c>
      <c r="G272">
        <f t="shared" si="5"/>
        <v>6.6666666666666666E-2</v>
      </c>
    </row>
    <row r="273" spans="1:7">
      <c r="A273" t="s">
        <v>62</v>
      </c>
      <c r="B273">
        <v>2</v>
      </c>
      <c r="C273">
        <v>1</v>
      </c>
      <c r="D273">
        <v>6</v>
      </c>
      <c r="E273">
        <v>126</v>
      </c>
      <c r="F273">
        <v>75</v>
      </c>
      <c r="G273">
        <f t="shared" si="5"/>
        <v>0.59523809523809523</v>
      </c>
    </row>
    <row r="274" spans="1:7">
      <c r="A274" t="s">
        <v>62</v>
      </c>
      <c r="B274">
        <v>2</v>
      </c>
      <c r="C274">
        <v>1</v>
      </c>
      <c r="D274">
        <v>7</v>
      </c>
      <c r="E274">
        <v>172</v>
      </c>
      <c r="F274">
        <v>78</v>
      </c>
      <c r="G274">
        <f t="shared" si="5"/>
        <v>0.45348837209302323</v>
      </c>
    </row>
    <row r="275" spans="1:7">
      <c r="A275" t="s">
        <v>62</v>
      </c>
      <c r="B275">
        <v>2</v>
      </c>
      <c r="C275">
        <v>1</v>
      </c>
      <c r="D275">
        <v>8</v>
      </c>
      <c r="E275">
        <v>135</v>
      </c>
      <c r="F275">
        <v>120</v>
      </c>
      <c r="G275">
        <f t="shared" si="5"/>
        <v>0.88888888888888884</v>
      </c>
    </row>
    <row r="276" spans="1:7">
      <c r="A276" t="s">
        <v>62</v>
      </c>
      <c r="B276">
        <v>2</v>
      </c>
      <c r="C276">
        <v>1</v>
      </c>
      <c r="D276">
        <v>9</v>
      </c>
      <c r="E276">
        <v>134</v>
      </c>
      <c r="F276">
        <v>67</v>
      </c>
      <c r="G276">
        <f t="shared" si="5"/>
        <v>0.5</v>
      </c>
    </row>
    <row r="277" spans="1:7">
      <c r="A277" t="s">
        <v>62</v>
      </c>
      <c r="B277">
        <v>2</v>
      </c>
      <c r="C277">
        <v>1</v>
      </c>
      <c r="D277">
        <v>10</v>
      </c>
      <c r="E277">
        <v>211</v>
      </c>
      <c r="F277">
        <v>154</v>
      </c>
      <c r="G277">
        <f t="shared" si="5"/>
        <v>0.72985781990521326</v>
      </c>
    </row>
    <row r="278" spans="1:7">
      <c r="A278" t="s">
        <v>62</v>
      </c>
      <c r="B278">
        <v>2</v>
      </c>
      <c r="C278">
        <v>1</v>
      </c>
      <c r="D278">
        <v>11</v>
      </c>
      <c r="E278">
        <v>197</v>
      </c>
      <c r="F278">
        <v>161</v>
      </c>
      <c r="G278">
        <f t="shared" si="5"/>
        <v>0.81725888324873097</v>
      </c>
    </row>
    <row r="279" spans="1:7">
      <c r="A279" t="s">
        <v>62</v>
      </c>
      <c r="B279">
        <v>2</v>
      </c>
      <c r="C279">
        <v>1</v>
      </c>
      <c r="D279">
        <v>12</v>
      </c>
      <c r="E279">
        <v>151</v>
      </c>
      <c r="F279">
        <v>11</v>
      </c>
      <c r="G279">
        <f t="shared" si="5"/>
        <v>7.2847682119205295E-2</v>
      </c>
    </row>
    <row r="280" spans="1:7">
      <c r="A280" t="s">
        <v>62</v>
      </c>
      <c r="B280">
        <v>2</v>
      </c>
      <c r="C280">
        <v>1</v>
      </c>
      <c r="D280">
        <v>13</v>
      </c>
      <c r="E280">
        <v>199</v>
      </c>
      <c r="F280">
        <v>153</v>
      </c>
      <c r="G280">
        <f t="shared" si="5"/>
        <v>0.76884422110552764</v>
      </c>
    </row>
    <row r="281" spans="1:7">
      <c r="A281" t="s">
        <v>62</v>
      </c>
      <c r="B281">
        <v>2</v>
      </c>
      <c r="C281">
        <v>1</v>
      </c>
      <c r="D281">
        <v>14</v>
      </c>
      <c r="E281">
        <v>84</v>
      </c>
      <c r="F281">
        <v>15</v>
      </c>
      <c r="G281">
        <f t="shared" si="5"/>
        <v>0.17857142857142858</v>
      </c>
    </row>
    <row r="282" spans="1:7">
      <c r="A282" t="s">
        <v>62</v>
      </c>
      <c r="B282">
        <v>2</v>
      </c>
      <c r="C282">
        <v>1</v>
      </c>
      <c r="D282">
        <v>15</v>
      </c>
      <c r="E282">
        <v>228</v>
      </c>
      <c r="F282">
        <v>220</v>
      </c>
      <c r="G282">
        <f t="shared" si="5"/>
        <v>0.96491228070175439</v>
      </c>
    </row>
    <row r="283" spans="1:7">
      <c r="A283" t="s">
        <v>62</v>
      </c>
      <c r="B283">
        <v>2</v>
      </c>
      <c r="C283">
        <v>1</v>
      </c>
      <c r="D283">
        <v>16</v>
      </c>
      <c r="E283">
        <v>169</v>
      </c>
      <c r="F283">
        <v>62</v>
      </c>
      <c r="G283">
        <f t="shared" si="5"/>
        <v>0.36686390532544377</v>
      </c>
    </row>
    <row r="284" spans="1:7">
      <c r="A284" t="s">
        <v>62</v>
      </c>
      <c r="B284">
        <v>2</v>
      </c>
      <c r="C284">
        <v>1</v>
      </c>
      <c r="D284">
        <v>17</v>
      </c>
      <c r="E284">
        <v>127</v>
      </c>
      <c r="F284">
        <v>111</v>
      </c>
      <c r="G284">
        <f t="shared" si="5"/>
        <v>0.87401574803149606</v>
      </c>
    </row>
    <row r="285" spans="1:7">
      <c r="A285" t="s">
        <v>62</v>
      </c>
      <c r="B285">
        <v>2</v>
      </c>
      <c r="C285">
        <v>1</v>
      </c>
      <c r="D285">
        <v>18</v>
      </c>
      <c r="E285">
        <v>139</v>
      </c>
      <c r="F285">
        <v>123</v>
      </c>
      <c r="G285">
        <f t="shared" si="5"/>
        <v>0.8848920863309353</v>
      </c>
    </row>
    <row r="286" spans="1:7">
      <c r="A286" t="s">
        <v>62</v>
      </c>
      <c r="B286">
        <v>2</v>
      </c>
      <c r="C286">
        <v>1</v>
      </c>
      <c r="D286">
        <v>19</v>
      </c>
      <c r="E286">
        <v>167</v>
      </c>
      <c r="F286">
        <v>0</v>
      </c>
      <c r="G286">
        <f t="shared" si="5"/>
        <v>0</v>
      </c>
    </row>
    <row r="287" spans="1:7">
      <c r="A287" t="s">
        <v>62</v>
      </c>
      <c r="B287">
        <v>2</v>
      </c>
      <c r="C287">
        <v>1</v>
      </c>
      <c r="D287">
        <v>20</v>
      </c>
      <c r="E287">
        <v>166</v>
      </c>
      <c r="F287">
        <v>0</v>
      </c>
      <c r="G287">
        <f t="shared" si="5"/>
        <v>0</v>
      </c>
    </row>
    <row r="288" spans="1:7">
      <c r="A288" t="s">
        <v>62</v>
      </c>
      <c r="B288">
        <v>2</v>
      </c>
      <c r="C288">
        <v>1</v>
      </c>
      <c r="D288">
        <v>21</v>
      </c>
      <c r="E288">
        <v>122</v>
      </c>
      <c r="F288">
        <v>87</v>
      </c>
      <c r="G288">
        <f t="shared" si="5"/>
        <v>0.71311475409836067</v>
      </c>
    </row>
    <row r="289" spans="1:7">
      <c r="A289" t="s">
        <v>62</v>
      </c>
      <c r="B289">
        <v>2</v>
      </c>
      <c r="C289">
        <v>1</v>
      </c>
      <c r="D289">
        <v>22</v>
      </c>
      <c r="E289">
        <v>226</v>
      </c>
      <c r="F289">
        <v>219</v>
      </c>
      <c r="G289">
        <f t="shared" ref="G289:G312" si="6">F289/E289</f>
        <v>0.96902654867256632</v>
      </c>
    </row>
    <row r="290" spans="1:7">
      <c r="A290" t="s">
        <v>62</v>
      </c>
      <c r="B290">
        <v>2</v>
      </c>
      <c r="C290">
        <v>2</v>
      </c>
      <c r="D290">
        <v>1</v>
      </c>
      <c r="E290">
        <v>150</v>
      </c>
      <c r="F290">
        <v>115</v>
      </c>
      <c r="G290">
        <f t="shared" si="6"/>
        <v>0.76666666666666672</v>
      </c>
    </row>
    <row r="291" spans="1:7">
      <c r="A291" t="s">
        <v>62</v>
      </c>
      <c r="B291">
        <v>2</v>
      </c>
      <c r="C291">
        <v>2</v>
      </c>
      <c r="D291">
        <v>2</v>
      </c>
      <c r="E291">
        <v>169</v>
      </c>
      <c r="F291">
        <v>148</v>
      </c>
      <c r="G291">
        <f t="shared" si="6"/>
        <v>0.87573964497041423</v>
      </c>
    </row>
    <row r="292" spans="1:7">
      <c r="A292" t="s">
        <v>62</v>
      </c>
      <c r="B292">
        <v>2</v>
      </c>
      <c r="C292">
        <v>2</v>
      </c>
      <c r="D292">
        <v>3</v>
      </c>
      <c r="E292">
        <v>128</v>
      </c>
      <c r="F292">
        <v>67</v>
      </c>
      <c r="G292">
        <f t="shared" si="6"/>
        <v>0.5234375</v>
      </c>
    </row>
    <row r="293" spans="1:7">
      <c r="A293" t="s">
        <v>62</v>
      </c>
      <c r="B293">
        <v>2</v>
      </c>
      <c r="C293">
        <v>2</v>
      </c>
      <c r="D293">
        <v>4</v>
      </c>
      <c r="E293">
        <v>166</v>
      </c>
      <c r="F293">
        <v>155</v>
      </c>
      <c r="G293">
        <f t="shared" si="6"/>
        <v>0.9337349397590361</v>
      </c>
    </row>
    <row r="294" spans="1:7">
      <c r="A294" t="s">
        <v>62</v>
      </c>
      <c r="B294">
        <v>2</v>
      </c>
      <c r="C294">
        <v>2</v>
      </c>
      <c r="D294">
        <v>5</v>
      </c>
      <c r="E294">
        <v>144</v>
      </c>
      <c r="F294">
        <v>10</v>
      </c>
      <c r="G294">
        <f t="shared" si="6"/>
        <v>6.9444444444444448E-2</v>
      </c>
    </row>
    <row r="295" spans="1:7">
      <c r="A295" t="s">
        <v>62</v>
      </c>
      <c r="B295">
        <v>2</v>
      </c>
      <c r="C295">
        <v>2</v>
      </c>
      <c r="D295">
        <v>6</v>
      </c>
      <c r="E295">
        <v>85</v>
      </c>
      <c r="F295">
        <v>12</v>
      </c>
      <c r="G295">
        <f t="shared" si="6"/>
        <v>0.14117647058823529</v>
      </c>
    </row>
    <row r="296" spans="1:7">
      <c r="A296" t="s">
        <v>62</v>
      </c>
      <c r="B296">
        <v>2</v>
      </c>
      <c r="C296">
        <v>2</v>
      </c>
      <c r="D296">
        <v>7</v>
      </c>
      <c r="E296">
        <v>146</v>
      </c>
      <c r="F296">
        <v>134</v>
      </c>
      <c r="G296">
        <f t="shared" si="6"/>
        <v>0.9178082191780822</v>
      </c>
    </row>
    <row r="297" spans="1:7">
      <c r="A297" t="s">
        <v>62</v>
      </c>
      <c r="B297">
        <v>2</v>
      </c>
      <c r="C297">
        <v>2</v>
      </c>
      <c r="D297">
        <v>8</v>
      </c>
      <c r="E297">
        <v>148</v>
      </c>
      <c r="F297">
        <v>5</v>
      </c>
      <c r="G297">
        <f t="shared" si="6"/>
        <v>3.3783783783783786E-2</v>
      </c>
    </row>
    <row r="298" spans="1:7">
      <c r="A298" t="s">
        <v>62</v>
      </c>
      <c r="B298">
        <v>2</v>
      </c>
      <c r="C298">
        <v>2</v>
      </c>
      <c r="D298">
        <v>9</v>
      </c>
      <c r="E298">
        <v>120</v>
      </c>
      <c r="F298">
        <v>75</v>
      </c>
      <c r="G298">
        <f t="shared" si="6"/>
        <v>0.625</v>
      </c>
    </row>
    <row r="299" spans="1:7">
      <c r="A299" t="s">
        <v>62</v>
      </c>
      <c r="B299">
        <v>2</v>
      </c>
      <c r="C299">
        <v>2</v>
      </c>
      <c r="D299">
        <v>10</v>
      </c>
      <c r="E299">
        <v>166</v>
      </c>
      <c r="F299">
        <v>152</v>
      </c>
      <c r="G299">
        <f t="shared" si="6"/>
        <v>0.91566265060240959</v>
      </c>
    </row>
    <row r="300" spans="1:7">
      <c r="A300" t="s">
        <v>62</v>
      </c>
      <c r="B300">
        <v>2</v>
      </c>
      <c r="C300">
        <v>2</v>
      </c>
      <c r="D300">
        <v>11</v>
      </c>
      <c r="E300">
        <v>144</v>
      </c>
      <c r="F300">
        <v>5</v>
      </c>
      <c r="G300">
        <f t="shared" si="6"/>
        <v>3.4722222222222224E-2</v>
      </c>
    </row>
    <row r="301" spans="1:7">
      <c r="A301" t="s">
        <v>62</v>
      </c>
      <c r="B301">
        <v>2</v>
      </c>
      <c r="C301">
        <v>2</v>
      </c>
      <c r="D301">
        <v>12</v>
      </c>
      <c r="E301">
        <v>119</v>
      </c>
      <c r="F301">
        <v>69</v>
      </c>
      <c r="G301">
        <f t="shared" si="6"/>
        <v>0.57983193277310929</v>
      </c>
    </row>
    <row r="302" spans="1:7">
      <c r="A302" t="s">
        <v>62</v>
      </c>
      <c r="B302">
        <v>2</v>
      </c>
      <c r="C302">
        <v>2</v>
      </c>
      <c r="D302">
        <v>13</v>
      </c>
      <c r="E302">
        <v>149</v>
      </c>
      <c r="F302">
        <v>123</v>
      </c>
      <c r="G302">
        <f t="shared" si="6"/>
        <v>0.82550335570469802</v>
      </c>
    </row>
    <row r="303" spans="1:7">
      <c r="A303" t="s">
        <v>62</v>
      </c>
      <c r="B303">
        <v>2</v>
      </c>
      <c r="C303">
        <v>2</v>
      </c>
      <c r="D303">
        <v>14</v>
      </c>
      <c r="E303">
        <v>171</v>
      </c>
      <c r="F303">
        <v>0</v>
      </c>
      <c r="G303">
        <f t="shared" si="6"/>
        <v>0</v>
      </c>
    </row>
    <row r="304" spans="1:7">
      <c r="A304" t="s">
        <v>62</v>
      </c>
      <c r="B304">
        <v>2</v>
      </c>
      <c r="C304">
        <v>2</v>
      </c>
      <c r="D304">
        <v>15</v>
      </c>
      <c r="E304">
        <v>130</v>
      </c>
      <c r="F304">
        <v>116</v>
      </c>
      <c r="G304">
        <f t="shared" si="6"/>
        <v>0.89230769230769236</v>
      </c>
    </row>
    <row r="305" spans="1:7">
      <c r="A305" t="s">
        <v>62</v>
      </c>
      <c r="B305">
        <v>2</v>
      </c>
      <c r="C305">
        <v>2</v>
      </c>
      <c r="D305">
        <v>16</v>
      </c>
      <c r="E305">
        <v>100</v>
      </c>
      <c r="F305">
        <v>97</v>
      </c>
      <c r="G305">
        <f t="shared" si="6"/>
        <v>0.97</v>
      </c>
    </row>
    <row r="306" spans="1:7">
      <c r="A306" t="s">
        <v>62</v>
      </c>
      <c r="B306">
        <v>2</v>
      </c>
      <c r="C306">
        <v>2</v>
      </c>
      <c r="D306">
        <v>17</v>
      </c>
      <c r="E306">
        <v>112</v>
      </c>
      <c r="F306">
        <v>0</v>
      </c>
      <c r="G306">
        <f t="shared" si="6"/>
        <v>0</v>
      </c>
    </row>
    <row r="307" spans="1:7">
      <c r="A307" t="s">
        <v>62</v>
      </c>
      <c r="B307">
        <v>2</v>
      </c>
      <c r="C307">
        <v>2</v>
      </c>
      <c r="D307">
        <v>18</v>
      </c>
      <c r="E307">
        <v>153</v>
      </c>
      <c r="F307">
        <v>110</v>
      </c>
      <c r="G307">
        <f t="shared" si="6"/>
        <v>0.71895424836601307</v>
      </c>
    </row>
    <row r="308" spans="1:7">
      <c r="A308" t="s">
        <v>62</v>
      </c>
      <c r="B308">
        <v>2</v>
      </c>
      <c r="C308">
        <v>2</v>
      </c>
      <c r="D308">
        <v>19</v>
      </c>
      <c r="E308">
        <v>239</v>
      </c>
      <c r="F308">
        <v>229</v>
      </c>
      <c r="G308">
        <f t="shared" si="6"/>
        <v>0.95815899581589958</v>
      </c>
    </row>
    <row r="309" spans="1:7">
      <c r="A309" t="s">
        <v>62</v>
      </c>
      <c r="B309">
        <v>2</v>
      </c>
      <c r="C309">
        <v>2</v>
      </c>
      <c r="D309">
        <v>20</v>
      </c>
      <c r="E309">
        <v>227</v>
      </c>
      <c r="F309">
        <v>220</v>
      </c>
      <c r="G309">
        <f t="shared" si="6"/>
        <v>0.96916299559471364</v>
      </c>
    </row>
    <row r="310" spans="1:7">
      <c r="A310" t="s">
        <v>62</v>
      </c>
      <c r="B310">
        <v>2</v>
      </c>
      <c r="C310">
        <v>2</v>
      </c>
      <c r="D310">
        <v>21</v>
      </c>
      <c r="E310">
        <v>172</v>
      </c>
      <c r="F310">
        <v>62</v>
      </c>
      <c r="G310">
        <f t="shared" si="6"/>
        <v>0.36046511627906974</v>
      </c>
    </row>
    <row r="311" spans="1:7">
      <c r="A311" t="s">
        <v>62</v>
      </c>
      <c r="B311">
        <v>2</v>
      </c>
      <c r="C311">
        <v>2</v>
      </c>
      <c r="D311">
        <v>22</v>
      </c>
      <c r="E311">
        <v>122</v>
      </c>
      <c r="F311">
        <v>120</v>
      </c>
      <c r="G311">
        <f t="shared" si="6"/>
        <v>0.98360655737704916</v>
      </c>
    </row>
    <row r="312" spans="1:7">
      <c r="A312" t="s">
        <v>62</v>
      </c>
      <c r="B312">
        <v>2</v>
      </c>
      <c r="C312">
        <v>2</v>
      </c>
      <c r="D312">
        <v>23</v>
      </c>
      <c r="E312">
        <v>128</v>
      </c>
      <c r="F312">
        <v>87</v>
      </c>
      <c r="G312">
        <f t="shared" si="6"/>
        <v>0.6796875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97"/>
  <sheetViews>
    <sheetView workbookViewId="0">
      <selection activeCell="D55" sqref="D54:D55"/>
    </sheetView>
  </sheetViews>
  <sheetFormatPr baseColWidth="10" defaultColWidth="8.83203125" defaultRowHeight="14" x14ac:dyDescent="0"/>
  <cols>
    <col min="3" max="3" width="13.6640625" bestFit="1" customWidth="1"/>
    <col min="6" max="6" width="12.33203125" bestFit="1" customWidth="1"/>
    <col min="7" max="9" width="9.1640625" customWidth="1"/>
    <col min="12" max="12" width="9.1640625" customWidth="1"/>
    <col min="14" max="14" width="13.33203125" bestFit="1" customWidth="1"/>
    <col min="16" max="20" width="0" hidden="1" customWidth="1"/>
    <col min="23" max="24" width="9.1640625" customWidth="1"/>
    <col min="244" max="244" width="13" customWidth="1"/>
    <col min="249" max="252" width="0" hidden="1" customWidth="1"/>
    <col min="255" max="255" width="9.1640625" customWidth="1"/>
    <col min="257" max="257" width="13.33203125" bestFit="1" customWidth="1"/>
    <col min="259" max="263" width="0" hidden="1" customWidth="1"/>
    <col min="266" max="270" width="0" hidden="1" customWidth="1"/>
    <col min="500" max="500" width="13" customWidth="1"/>
    <col min="505" max="508" width="0" hidden="1" customWidth="1"/>
    <col min="511" max="511" width="9.1640625" customWidth="1"/>
    <col min="513" max="513" width="13.33203125" bestFit="1" customWidth="1"/>
    <col min="515" max="519" width="0" hidden="1" customWidth="1"/>
    <col min="522" max="526" width="0" hidden="1" customWidth="1"/>
    <col min="756" max="756" width="13" customWidth="1"/>
    <col min="761" max="764" width="0" hidden="1" customWidth="1"/>
    <col min="767" max="767" width="9.1640625" customWidth="1"/>
    <col min="769" max="769" width="13.33203125" bestFit="1" customWidth="1"/>
    <col min="771" max="775" width="0" hidden="1" customWidth="1"/>
    <col min="778" max="782" width="0" hidden="1" customWidth="1"/>
    <col min="1012" max="1012" width="13" customWidth="1"/>
    <col min="1017" max="1020" width="0" hidden="1" customWidth="1"/>
    <col min="1023" max="1023" width="9.1640625" customWidth="1"/>
    <col min="1025" max="1025" width="13.33203125" bestFit="1" customWidth="1"/>
    <col min="1027" max="1031" width="0" hidden="1" customWidth="1"/>
    <col min="1034" max="1038" width="0" hidden="1" customWidth="1"/>
    <col min="1268" max="1268" width="13" customWidth="1"/>
    <col min="1273" max="1276" width="0" hidden="1" customWidth="1"/>
    <col min="1279" max="1279" width="9.1640625" customWidth="1"/>
    <col min="1281" max="1281" width="13.33203125" bestFit="1" customWidth="1"/>
    <col min="1283" max="1287" width="0" hidden="1" customWidth="1"/>
    <col min="1290" max="1294" width="0" hidden="1" customWidth="1"/>
    <col min="1524" max="1524" width="13" customWidth="1"/>
    <col min="1529" max="1532" width="0" hidden="1" customWidth="1"/>
    <col min="1535" max="1535" width="9.1640625" customWidth="1"/>
    <col min="1537" max="1537" width="13.33203125" bestFit="1" customWidth="1"/>
    <col min="1539" max="1543" width="0" hidden="1" customWidth="1"/>
    <col min="1546" max="1550" width="0" hidden="1" customWidth="1"/>
    <col min="1780" max="1780" width="13" customWidth="1"/>
    <col min="1785" max="1788" width="0" hidden="1" customWidth="1"/>
    <col min="1791" max="1791" width="9.1640625" customWidth="1"/>
    <col min="1793" max="1793" width="13.33203125" bestFit="1" customWidth="1"/>
    <col min="1795" max="1799" width="0" hidden="1" customWidth="1"/>
    <col min="1802" max="1806" width="0" hidden="1" customWidth="1"/>
    <col min="2036" max="2036" width="13" customWidth="1"/>
    <col min="2041" max="2044" width="0" hidden="1" customWidth="1"/>
    <col min="2047" max="2047" width="9.1640625" customWidth="1"/>
    <col min="2049" max="2049" width="13.33203125" bestFit="1" customWidth="1"/>
    <col min="2051" max="2055" width="0" hidden="1" customWidth="1"/>
    <col min="2058" max="2062" width="0" hidden="1" customWidth="1"/>
    <col min="2292" max="2292" width="13" customWidth="1"/>
    <col min="2297" max="2300" width="0" hidden="1" customWidth="1"/>
    <col min="2303" max="2303" width="9.1640625" customWidth="1"/>
    <col min="2305" max="2305" width="13.33203125" bestFit="1" customWidth="1"/>
    <col min="2307" max="2311" width="0" hidden="1" customWidth="1"/>
    <col min="2314" max="2318" width="0" hidden="1" customWidth="1"/>
    <col min="2548" max="2548" width="13" customWidth="1"/>
    <col min="2553" max="2556" width="0" hidden="1" customWidth="1"/>
    <col min="2559" max="2559" width="9.1640625" customWidth="1"/>
    <col min="2561" max="2561" width="13.33203125" bestFit="1" customWidth="1"/>
    <col min="2563" max="2567" width="0" hidden="1" customWidth="1"/>
    <col min="2570" max="2574" width="0" hidden="1" customWidth="1"/>
    <col min="2804" max="2804" width="13" customWidth="1"/>
    <col min="2809" max="2812" width="0" hidden="1" customWidth="1"/>
    <col min="2815" max="2815" width="9.1640625" customWidth="1"/>
    <col min="2817" max="2817" width="13.33203125" bestFit="1" customWidth="1"/>
    <col min="2819" max="2823" width="0" hidden="1" customWidth="1"/>
    <col min="2826" max="2830" width="0" hidden="1" customWidth="1"/>
    <col min="3060" max="3060" width="13" customWidth="1"/>
    <col min="3065" max="3068" width="0" hidden="1" customWidth="1"/>
    <col min="3071" max="3071" width="9.1640625" customWidth="1"/>
    <col min="3073" max="3073" width="13.33203125" bestFit="1" customWidth="1"/>
    <col min="3075" max="3079" width="0" hidden="1" customWidth="1"/>
    <col min="3082" max="3086" width="0" hidden="1" customWidth="1"/>
    <col min="3316" max="3316" width="13" customWidth="1"/>
    <col min="3321" max="3324" width="0" hidden="1" customWidth="1"/>
    <col min="3327" max="3327" width="9.1640625" customWidth="1"/>
    <col min="3329" max="3329" width="13.33203125" bestFit="1" customWidth="1"/>
    <col min="3331" max="3335" width="0" hidden="1" customWidth="1"/>
    <col min="3338" max="3342" width="0" hidden="1" customWidth="1"/>
    <col min="3572" max="3572" width="13" customWidth="1"/>
    <col min="3577" max="3580" width="0" hidden="1" customWidth="1"/>
    <col min="3583" max="3583" width="9.1640625" customWidth="1"/>
    <col min="3585" max="3585" width="13.33203125" bestFit="1" customWidth="1"/>
    <col min="3587" max="3591" width="0" hidden="1" customWidth="1"/>
    <col min="3594" max="3598" width="0" hidden="1" customWidth="1"/>
    <col min="3828" max="3828" width="13" customWidth="1"/>
    <col min="3833" max="3836" width="0" hidden="1" customWidth="1"/>
    <col min="3839" max="3839" width="9.1640625" customWidth="1"/>
    <col min="3841" max="3841" width="13.33203125" bestFit="1" customWidth="1"/>
    <col min="3843" max="3847" width="0" hidden="1" customWidth="1"/>
    <col min="3850" max="3854" width="0" hidden="1" customWidth="1"/>
    <col min="4084" max="4084" width="13" customWidth="1"/>
    <col min="4089" max="4092" width="0" hidden="1" customWidth="1"/>
    <col min="4095" max="4095" width="9.1640625" customWidth="1"/>
    <col min="4097" max="4097" width="13.33203125" bestFit="1" customWidth="1"/>
    <col min="4099" max="4103" width="0" hidden="1" customWidth="1"/>
    <col min="4106" max="4110" width="0" hidden="1" customWidth="1"/>
    <col min="4340" max="4340" width="13" customWidth="1"/>
    <col min="4345" max="4348" width="0" hidden="1" customWidth="1"/>
    <col min="4351" max="4351" width="9.1640625" customWidth="1"/>
    <col min="4353" max="4353" width="13.33203125" bestFit="1" customWidth="1"/>
    <col min="4355" max="4359" width="0" hidden="1" customWidth="1"/>
    <col min="4362" max="4366" width="0" hidden="1" customWidth="1"/>
    <col min="4596" max="4596" width="13" customWidth="1"/>
    <col min="4601" max="4604" width="0" hidden="1" customWidth="1"/>
    <col min="4607" max="4607" width="9.1640625" customWidth="1"/>
    <col min="4609" max="4609" width="13.33203125" bestFit="1" customWidth="1"/>
    <col min="4611" max="4615" width="0" hidden="1" customWidth="1"/>
    <col min="4618" max="4622" width="0" hidden="1" customWidth="1"/>
    <col min="4852" max="4852" width="13" customWidth="1"/>
    <col min="4857" max="4860" width="0" hidden="1" customWidth="1"/>
    <col min="4863" max="4863" width="9.1640625" customWidth="1"/>
    <col min="4865" max="4865" width="13.33203125" bestFit="1" customWidth="1"/>
    <col min="4867" max="4871" width="0" hidden="1" customWidth="1"/>
    <col min="4874" max="4878" width="0" hidden="1" customWidth="1"/>
    <col min="5108" max="5108" width="13" customWidth="1"/>
    <col min="5113" max="5116" width="0" hidden="1" customWidth="1"/>
    <col min="5119" max="5119" width="9.1640625" customWidth="1"/>
    <col min="5121" max="5121" width="13.33203125" bestFit="1" customWidth="1"/>
    <col min="5123" max="5127" width="0" hidden="1" customWidth="1"/>
    <col min="5130" max="5134" width="0" hidden="1" customWidth="1"/>
    <col min="5364" max="5364" width="13" customWidth="1"/>
    <col min="5369" max="5372" width="0" hidden="1" customWidth="1"/>
    <col min="5375" max="5375" width="9.1640625" customWidth="1"/>
    <col min="5377" max="5377" width="13.33203125" bestFit="1" customWidth="1"/>
    <col min="5379" max="5383" width="0" hidden="1" customWidth="1"/>
    <col min="5386" max="5390" width="0" hidden="1" customWidth="1"/>
    <col min="5620" max="5620" width="13" customWidth="1"/>
    <col min="5625" max="5628" width="0" hidden="1" customWidth="1"/>
    <col min="5631" max="5631" width="9.1640625" customWidth="1"/>
    <col min="5633" max="5633" width="13.33203125" bestFit="1" customWidth="1"/>
    <col min="5635" max="5639" width="0" hidden="1" customWidth="1"/>
    <col min="5642" max="5646" width="0" hidden="1" customWidth="1"/>
    <col min="5876" max="5876" width="13" customWidth="1"/>
    <col min="5881" max="5884" width="0" hidden="1" customWidth="1"/>
    <col min="5887" max="5887" width="9.1640625" customWidth="1"/>
    <col min="5889" max="5889" width="13.33203125" bestFit="1" customWidth="1"/>
    <col min="5891" max="5895" width="0" hidden="1" customWidth="1"/>
    <col min="5898" max="5902" width="0" hidden="1" customWidth="1"/>
    <col min="6132" max="6132" width="13" customWidth="1"/>
    <col min="6137" max="6140" width="0" hidden="1" customWidth="1"/>
    <col min="6143" max="6143" width="9.1640625" customWidth="1"/>
    <col min="6145" max="6145" width="13.33203125" bestFit="1" customWidth="1"/>
    <col min="6147" max="6151" width="0" hidden="1" customWidth="1"/>
    <col min="6154" max="6158" width="0" hidden="1" customWidth="1"/>
    <col min="6388" max="6388" width="13" customWidth="1"/>
    <col min="6393" max="6396" width="0" hidden="1" customWidth="1"/>
    <col min="6399" max="6399" width="9.1640625" customWidth="1"/>
    <col min="6401" max="6401" width="13.33203125" bestFit="1" customWidth="1"/>
    <col min="6403" max="6407" width="0" hidden="1" customWidth="1"/>
    <col min="6410" max="6414" width="0" hidden="1" customWidth="1"/>
    <col min="6644" max="6644" width="13" customWidth="1"/>
    <col min="6649" max="6652" width="0" hidden="1" customWidth="1"/>
    <col min="6655" max="6655" width="9.1640625" customWidth="1"/>
    <col min="6657" max="6657" width="13.33203125" bestFit="1" customWidth="1"/>
    <col min="6659" max="6663" width="0" hidden="1" customWidth="1"/>
    <col min="6666" max="6670" width="0" hidden="1" customWidth="1"/>
    <col min="6900" max="6900" width="13" customWidth="1"/>
    <col min="6905" max="6908" width="0" hidden="1" customWidth="1"/>
    <col min="6911" max="6911" width="9.1640625" customWidth="1"/>
    <col min="6913" max="6913" width="13.33203125" bestFit="1" customWidth="1"/>
    <col min="6915" max="6919" width="0" hidden="1" customWidth="1"/>
    <col min="6922" max="6926" width="0" hidden="1" customWidth="1"/>
    <col min="7156" max="7156" width="13" customWidth="1"/>
    <col min="7161" max="7164" width="0" hidden="1" customWidth="1"/>
    <col min="7167" max="7167" width="9.1640625" customWidth="1"/>
    <col min="7169" max="7169" width="13.33203125" bestFit="1" customWidth="1"/>
    <col min="7171" max="7175" width="0" hidden="1" customWidth="1"/>
    <col min="7178" max="7182" width="0" hidden="1" customWidth="1"/>
    <col min="7412" max="7412" width="13" customWidth="1"/>
    <col min="7417" max="7420" width="0" hidden="1" customWidth="1"/>
    <col min="7423" max="7423" width="9.1640625" customWidth="1"/>
    <col min="7425" max="7425" width="13.33203125" bestFit="1" customWidth="1"/>
    <col min="7427" max="7431" width="0" hidden="1" customWidth="1"/>
    <col min="7434" max="7438" width="0" hidden="1" customWidth="1"/>
    <col min="7668" max="7668" width="13" customWidth="1"/>
    <col min="7673" max="7676" width="0" hidden="1" customWidth="1"/>
    <col min="7679" max="7679" width="9.1640625" customWidth="1"/>
    <col min="7681" max="7681" width="13.33203125" bestFit="1" customWidth="1"/>
    <col min="7683" max="7687" width="0" hidden="1" customWidth="1"/>
    <col min="7690" max="7694" width="0" hidden="1" customWidth="1"/>
    <col min="7924" max="7924" width="13" customWidth="1"/>
    <col min="7929" max="7932" width="0" hidden="1" customWidth="1"/>
    <col min="7935" max="7935" width="9.1640625" customWidth="1"/>
    <col min="7937" max="7937" width="13.33203125" bestFit="1" customWidth="1"/>
    <col min="7939" max="7943" width="0" hidden="1" customWidth="1"/>
    <col min="7946" max="7950" width="0" hidden="1" customWidth="1"/>
    <col min="8180" max="8180" width="13" customWidth="1"/>
    <col min="8185" max="8188" width="0" hidden="1" customWidth="1"/>
    <col min="8191" max="8191" width="9.1640625" customWidth="1"/>
    <col min="8193" max="8193" width="13.33203125" bestFit="1" customWidth="1"/>
    <col min="8195" max="8199" width="0" hidden="1" customWidth="1"/>
    <col min="8202" max="8206" width="0" hidden="1" customWidth="1"/>
    <col min="8436" max="8436" width="13" customWidth="1"/>
    <col min="8441" max="8444" width="0" hidden="1" customWidth="1"/>
    <col min="8447" max="8447" width="9.1640625" customWidth="1"/>
    <col min="8449" max="8449" width="13.33203125" bestFit="1" customWidth="1"/>
    <col min="8451" max="8455" width="0" hidden="1" customWidth="1"/>
    <col min="8458" max="8462" width="0" hidden="1" customWidth="1"/>
    <col min="8692" max="8692" width="13" customWidth="1"/>
    <col min="8697" max="8700" width="0" hidden="1" customWidth="1"/>
    <col min="8703" max="8703" width="9.1640625" customWidth="1"/>
    <col min="8705" max="8705" width="13.33203125" bestFit="1" customWidth="1"/>
    <col min="8707" max="8711" width="0" hidden="1" customWidth="1"/>
    <col min="8714" max="8718" width="0" hidden="1" customWidth="1"/>
    <col min="8948" max="8948" width="13" customWidth="1"/>
    <col min="8953" max="8956" width="0" hidden="1" customWidth="1"/>
    <col min="8959" max="8959" width="9.1640625" customWidth="1"/>
    <col min="8961" max="8961" width="13.33203125" bestFit="1" customWidth="1"/>
    <col min="8963" max="8967" width="0" hidden="1" customWidth="1"/>
    <col min="8970" max="8974" width="0" hidden="1" customWidth="1"/>
    <col min="9204" max="9204" width="13" customWidth="1"/>
    <col min="9209" max="9212" width="0" hidden="1" customWidth="1"/>
    <col min="9215" max="9215" width="9.1640625" customWidth="1"/>
    <col min="9217" max="9217" width="13.33203125" bestFit="1" customWidth="1"/>
    <col min="9219" max="9223" width="0" hidden="1" customWidth="1"/>
    <col min="9226" max="9230" width="0" hidden="1" customWidth="1"/>
    <col min="9460" max="9460" width="13" customWidth="1"/>
    <col min="9465" max="9468" width="0" hidden="1" customWidth="1"/>
    <col min="9471" max="9471" width="9.1640625" customWidth="1"/>
    <col min="9473" max="9473" width="13.33203125" bestFit="1" customWidth="1"/>
    <col min="9475" max="9479" width="0" hidden="1" customWidth="1"/>
    <col min="9482" max="9486" width="0" hidden="1" customWidth="1"/>
    <col min="9716" max="9716" width="13" customWidth="1"/>
    <col min="9721" max="9724" width="0" hidden="1" customWidth="1"/>
    <col min="9727" max="9727" width="9.1640625" customWidth="1"/>
    <col min="9729" max="9729" width="13.33203125" bestFit="1" customWidth="1"/>
    <col min="9731" max="9735" width="0" hidden="1" customWidth="1"/>
    <col min="9738" max="9742" width="0" hidden="1" customWidth="1"/>
    <col min="9972" max="9972" width="13" customWidth="1"/>
    <col min="9977" max="9980" width="0" hidden="1" customWidth="1"/>
    <col min="9983" max="9983" width="9.1640625" customWidth="1"/>
    <col min="9985" max="9985" width="13.33203125" bestFit="1" customWidth="1"/>
    <col min="9987" max="9991" width="0" hidden="1" customWidth="1"/>
    <col min="9994" max="9998" width="0" hidden="1" customWidth="1"/>
    <col min="10228" max="10228" width="13" customWidth="1"/>
    <col min="10233" max="10236" width="0" hidden="1" customWidth="1"/>
    <col min="10239" max="10239" width="9.1640625" customWidth="1"/>
    <col min="10241" max="10241" width="13.33203125" bestFit="1" customWidth="1"/>
    <col min="10243" max="10247" width="0" hidden="1" customWidth="1"/>
    <col min="10250" max="10254" width="0" hidden="1" customWidth="1"/>
    <col min="10484" max="10484" width="13" customWidth="1"/>
    <col min="10489" max="10492" width="0" hidden="1" customWidth="1"/>
    <col min="10495" max="10495" width="9.1640625" customWidth="1"/>
    <col min="10497" max="10497" width="13.33203125" bestFit="1" customWidth="1"/>
    <col min="10499" max="10503" width="0" hidden="1" customWidth="1"/>
    <col min="10506" max="10510" width="0" hidden="1" customWidth="1"/>
    <col min="10740" max="10740" width="13" customWidth="1"/>
    <col min="10745" max="10748" width="0" hidden="1" customWidth="1"/>
    <col min="10751" max="10751" width="9.1640625" customWidth="1"/>
    <col min="10753" max="10753" width="13.33203125" bestFit="1" customWidth="1"/>
    <col min="10755" max="10759" width="0" hidden="1" customWidth="1"/>
    <col min="10762" max="10766" width="0" hidden="1" customWidth="1"/>
    <col min="10996" max="10996" width="13" customWidth="1"/>
    <col min="11001" max="11004" width="0" hidden="1" customWidth="1"/>
    <col min="11007" max="11007" width="9.1640625" customWidth="1"/>
    <col min="11009" max="11009" width="13.33203125" bestFit="1" customWidth="1"/>
    <col min="11011" max="11015" width="0" hidden="1" customWidth="1"/>
    <col min="11018" max="11022" width="0" hidden="1" customWidth="1"/>
    <col min="11252" max="11252" width="13" customWidth="1"/>
    <col min="11257" max="11260" width="0" hidden="1" customWidth="1"/>
    <col min="11263" max="11263" width="9.1640625" customWidth="1"/>
    <col min="11265" max="11265" width="13.33203125" bestFit="1" customWidth="1"/>
    <col min="11267" max="11271" width="0" hidden="1" customWidth="1"/>
    <col min="11274" max="11278" width="0" hidden="1" customWidth="1"/>
    <col min="11508" max="11508" width="13" customWidth="1"/>
    <col min="11513" max="11516" width="0" hidden="1" customWidth="1"/>
    <col min="11519" max="11519" width="9.1640625" customWidth="1"/>
    <col min="11521" max="11521" width="13.33203125" bestFit="1" customWidth="1"/>
    <col min="11523" max="11527" width="0" hidden="1" customWidth="1"/>
    <col min="11530" max="11534" width="0" hidden="1" customWidth="1"/>
    <col min="11764" max="11764" width="13" customWidth="1"/>
    <col min="11769" max="11772" width="0" hidden="1" customWidth="1"/>
    <col min="11775" max="11775" width="9.1640625" customWidth="1"/>
    <col min="11777" max="11777" width="13.33203125" bestFit="1" customWidth="1"/>
    <col min="11779" max="11783" width="0" hidden="1" customWidth="1"/>
    <col min="11786" max="11790" width="0" hidden="1" customWidth="1"/>
    <col min="12020" max="12020" width="13" customWidth="1"/>
    <col min="12025" max="12028" width="0" hidden="1" customWidth="1"/>
    <col min="12031" max="12031" width="9.1640625" customWidth="1"/>
    <col min="12033" max="12033" width="13.33203125" bestFit="1" customWidth="1"/>
    <col min="12035" max="12039" width="0" hidden="1" customWidth="1"/>
    <col min="12042" max="12046" width="0" hidden="1" customWidth="1"/>
    <col min="12276" max="12276" width="13" customWidth="1"/>
    <col min="12281" max="12284" width="0" hidden="1" customWidth="1"/>
    <col min="12287" max="12287" width="9.1640625" customWidth="1"/>
    <col min="12289" max="12289" width="13.33203125" bestFit="1" customWidth="1"/>
    <col min="12291" max="12295" width="0" hidden="1" customWidth="1"/>
    <col min="12298" max="12302" width="0" hidden="1" customWidth="1"/>
    <col min="12532" max="12532" width="13" customWidth="1"/>
    <col min="12537" max="12540" width="0" hidden="1" customWidth="1"/>
    <col min="12543" max="12543" width="9.1640625" customWidth="1"/>
    <col min="12545" max="12545" width="13.33203125" bestFit="1" customWidth="1"/>
    <col min="12547" max="12551" width="0" hidden="1" customWidth="1"/>
    <col min="12554" max="12558" width="0" hidden="1" customWidth="1"/>
    <col min="12788" max="12788" width="13" customWidth="1"/>
    <col min="12793" max="12796" width="0" hidden="1" customWidth="1"/>
    <col min="12799" max="12799" width="9.1640625" customWidth="1"/>
    <col min="12801" max="12801" width="13.33203125" bestFit="1" customWidth="1"/>
    <col min="12803" max="12807" width="0" hidden="1" customWidth="1"/>
    <col min="12810" max="12814" width="0" hidden="1" customWidth="1"/>
    <col min="13044" max="13044" width="13" customWidth="1"/>
    <col min="13049" max="13052" width="0" hidden="1" customWidth="1"/>
    <col min="13055" max="13055" width="9.1640625" customWidth="1"/>
    <col min="13057" max="13057" width="13.33203125" bestFit="1" customWidth="1"/>
    <col min="13059" max="13063" width="0" hidden="1" customWidth="1"/>
    <col min="13066" max="13070" width="0" hidden="1" customWidth="1"/>
    <col min="13300" max="13300" width="13" customWidth="1"/>
    <col min="13305" max="13308" width="0" hidden="1" customWidth="1"/>
    <col min="13311" max="13311" width="9.1640625" customWidth="1"/>
    <col min="13313" max="13313" width="13.33203125" bestFit="1" customWidth="1"/>
    <col min="13315" max="13319" width="0" hidden="1" customWidth="1"/>
    <col min="13322" max="13326" width="0" hidden="1" customWidth="1"/>
    <col min="13556" max="13556" width="13" customWidth="1"/>
    <col min="13561" max="13564" width="0" hidden="1" customWidth="1"/>
    <col min="13567" max="13567" width="9.1640625" customWidth="1"/>
    <col min="13569" max="13569" width="13.33203125" bestFit="1" customWidth="1"/>
    <col min="13571" max="13575" width="0" hidden="1" customWidth="1"/>
    <col min="13578" max="13582" width="0" hidden="1" customWidth="1"/>
    <col min="13812" max="13812" width="13" customWidth="1"/>
    <col min="13817" max="13820" width="0" hidden="1" customWidth="1"/>
    <col min="13823" max="13823" width="9.1640625" customWidth="1"/>
    <col min="13825" max="13825" width="13.33203125" bestFit="1" customWidth="1"/>
    <col min="13827" max="13831" width="0" hidden="1" customWidth="1"/>
    <col min="13834" max="13838" width="0" hidden="1" customWidth="1"/>
    <col min="14068" max="14068" width="13" customWidth="1"/>
    <col min="14073" max="14076" width="0" hidden="1" customWidth="1"/>
    <col min="14079" max="14079" width="9.1640625" customWidth="1"/>
    <col min="14081" max="14081" width="13.33203125" bestFit="1" customWidth="1"/>
    <col min="14083" max="14087" width="0" hidden="1" customWidth="1"/>
    <col min="14090" max="14094" width="0" hidden="1" customWidth="1"/>
    <col min="14324" max="14324" width="13" customWidth="1"/>
    <col min="14329" max="14332" width="0" hidden="1" customWidth="1"/>
    <col min="14335" max="14335" width="9.1640625" customWidth="1"/>
    <col min="14337" max="14337" width="13.33203125" bestFit="1" customWidth="1"/>
    <col min="14339" max="14343" width="0" hidden="1" customWidth="1"/>
    <col min="14346" max="14350" width="0" hidden="1" customWidth="1"/>
    <col min="14580" max="14580" width="13" customWidth="1"/>
    <col min="14585" max="14588" width="0" hidden="1" customWidth="1"/>
    <col min="14591" max="14591" width="9.1640625" customWidth="1"/>
    <col min="14593" max="14593" width="13.33203125" bestFit="1" customWidth="1"/>
    <col min="14595" max="14599" width="0" hidden="1" customWidth="1"/>
    <col min="14602" max="14606" width="0" hidden="1" customWidth="1"/>
    <col min="14836" max="14836" width="13" customWidth="1"/>
    <col min="14841" max="14844" width="0" hidden="1" customWidth="1"/>
    <col min="14847" max="14847" width="9.1640625" customWidth="1"/>
    <col min="14849" max="14849" width="13.33203125" bestFit="1" customWidth="1"/>
    <col min="14851" max="14855" width="0" hidden="1" customWidth="1"/>
    <col min="14858" max="14862" width="0" hidden="1" customWidth="1"/>
    <col min="15092" max="15092" width="13" customWidth="1"/>
    <col min="15097" max="15100" width="0" hidden="1" customWidth="1"/>
    <col min="15103" max="15103" width="9.1640625" customWidth="1"/>
    <col min="15105" max="15105" width="13.33203125" bestFit="1" customWidth="1"/>
    <col min="15107" max="15111" width="0" hidden="1" customWidth="1"/>
    <col min="15114" max="15118" width="0" hidden="1" customWidth="1"/>
    <col min="15348" max="15348" width="13" customWidth="1"/>
    <col min="15353" max="15356" width="0" hidden="1" customWidth="1"/>
    <col min="15359" max="15359" width="9.1640625" customWidth="1"/>
    <col min="15361" max="15361" width="13.33203125" bestFit="1" customWidth="1"/>
    <col min="15363" max="15367" width="0" hidden="1" customWidth="1"/>
    <col min="15370" max="15374" width="0" hidden="1" customWidth="1"/>
    <col min="15604" max="15604" width="13" customWidth="1"/>
    <col min="15609" max="15612" width="0" hidden="1" customWidth="1"/>
    <col min="15615" max="15615" width="9.1640625" customWidth="1"/>
    <col min="15617" max="15617" width="13.33203125" bestFit="1" customWidth="1"/>
    <col min="15619" max="15623" width="0" hidden="1" customWidth="1"/>
    <col min="15626" max="15630" width="0" hidden="1" customWidth="1"/>
    <col min="15860" max="15860" width="13" customWidth="1"/>
    <col min="15865" max="15868" width="0" hidden="1" customWidth="1"/>
    <col min="15871" max="15871" width="9.1640625" customWidth="1"/>
    <col min="15873" max="15873" width="13.33203125" bestFit="1" customWidth="1"/>
    <col min="15875" max="15879" width="0" hidden="1" customWidth="1"/>
    <col min="15882" max="15886" width="0" hidden="1" customWidth="1"/>
    <col min="16116" max="16116" width="13" customWidth="1"/>
    <col min="16121" max="16124" width="0" hidden="1" customWidth="1"/>
    <col min="16127" max="16127" width="9.1640625" customWidth="1"/>
    <col min="16129" max="16129" width="13.33203125" bestFit="1" customWidth="1"/>
    <col min="16131" max="16135" width="0" hidden="1" customWidth="1"/>
    <col min="16138" max="16142" width="0" hidden="1" customWidth="1"/>
  </cols>
  <sheetData>
    <row r="2" spans="1:28">
      <c r="A2" s="2" t="s">
        <v>66</v>
      </c>
      <c r="B2" s="2" t="s">
        <v>68</v>
      </c>
      <c r="C2" s="2" t="s">
        <v>201</v>
      </c>
      <c r="D2" s="2" t="s">
        <v>32</v>
      </c>
      <c r="E2" s="2" t="s">
        <v>69</v>
      </c>
      <c r="F2" s="2" t="s">
        <v>70</v>
      </c>
      <c r="G2" s="2" t="s">
        <v>71</v>
      </c>
      <c r="H2" s="2" t="s">
        <v>72</v>
      </c>
      <c r="I2" s="2" t="s">
        <v>73</v>
      </c>
      <c r="J2" s="2" t="s">
        <v>74</v>
      </c>
      <c r="K2" s="2" t="s">
        <v>75</v>
      </c>
      <c r="L2" s="2" t="s">
        <v>76</v>
      </c>
      <c r="M2" s="2" t="s">
        <v>77</v>
      </c>
      <c r="N2" s="2" t="s">
        <v>78</v>
      </c>
      <c r="O2" s="2" t="s">
        <v>79</v>
      </c>
      <c r="P2" s="2" t="s">
        <v>80</v>
      </c>
      <c r="Q2" s="2" t="s">
        <v>81</v>
      </c>
      <c r="R2" s="2" t="s">
        <v>82</v>
      </c>
      <c r="S2" s="2" t="s">
        <v>83</v>
      </c>
      <c r="T2" s="2" t="s">
        <v>84</v>
      </c>
      <c r="U2" s="2" t="s">
        <v>85</v>
      </c>
      <c r="V2" s="2" t="s">
        <v>86</v>
      </c>
      <c r="W2" s="2" t="s">
        <v>87</v>
      </c>
      <c r="X2" s="2"/>
      <c r="AA2" s="8" t="s">
        <v>198</v>
      </c>
      <c r="AB2" s="8"/>
    </row>
    <row r="3" spans="1:28">
      <c r="A3" t="s">
        <v>88</v>
      </c>
      <c r="B3" t="s">
        <v>89</v>
      </c>
      <c r="C3">
        <v>1</v>
      </c>
      <c r="D3" t="s">
        <v>23</v>
      </c>
      <c r="E3" t="s">
        <v>90</v>
      </c>
      <c r="F3" t="s">
        <v>91</v>
      </c>
      <c r="G3" t="s">
        <v>92</v>
      </c>
      <c r="H3" t="s">
        <v>93</v>
      </c>
      <c r="I3" t="s">
        <v>94</v>
      </c>
      <c r="J3">
        <v>20.214929324604313</v>
      </c>
      <c r="K3">
        <v>20.226111134833594</v>
      </c>
      <c r="L3">
        <v>1.5813467678129665E-2</v>
      </c>
      <c r="M3">
        <v>56.062339782714801</v>
      </c>
      <c r="N3">
        <f>AVERAGE(M3:M4)</f>
        <v>55.764446258544901</v>
      </c>
      <c r="O3">
        <f>N3/N7</f>
        <v>1.0194003456128087</v>
      </c>
      <c r="P3" t="b">
        <v>1</v>
      </c>
      <c r="Q3">
        <v>1.4200570360644878E-2</v>
      </c>
      <c r="R3" t="b">
        <v>1</v>
      </c>
      <c r="S3">
        <v>3</v>
      </c>
      <c r="T3">
        <v>19</v>
      </c>
      <c r="U3">
        <v>80.778915405273438</v>
      </c>
      <c r="V3" t="s">
        <v>95</v>
      </c>
      <c r="W3" t="s">
        <v>95</v>
      </c>
      <c r="Y3" s="2" t="s">
        <v>69</v>
      </c>
      <c r="Z3" s="2" t="s">
        <v>68</v>
      </c>
      <c r="AA3" s="2" t="s">
        <v>96</v>
      </c>
      <c r="AB3" s="2" t="s">
        <v>16</v>
      </c>
    </row>
    <row r="4" spans="1:28" ht="13.5" customHeight="1">
      <c r="A4" t="s">
        <v>97</v>
      </c>
      <c r="B4" t="s">
        <v>89</v>
      </c>
      <c r="C4">
        <v>1</v>
      </c>
      <c r="D4" t="s">
        <v>23</v>
      </c>
      <c r="E4" t="s">
        <v>90</v>
      </c>
      <c r="F4" t="s">
        <v>91</v>
      </c>
      <c r="G4" t="s">
        <v>92</v>
      </c>
      <c r="H4" t="s">
        <v>93</v>
      </c>
      <c r="I4" t="s">
        <v>94</v>
      </c>
      <c r="J4">
        <v>20.237292945062872</v>
      </c>
      <c r="K4">
        <v>20.226111134833594</v>
      </c>
      <c r="L4">
        <v>1.5813467678129665E-2</v>
      </c>
      <c r="M4">
        <v>55.466552734375</v>
      </c>
      <c r="P4" t="b">
        <v>1</v>
      </c>
      <c r="Q4">
        <v>1.4200570360644878E-2</v>
      </c>
      <c r="R4" t="b">
        <v>1</v>
      </c>
      <c r="S4">
        <v>3</v>
      </c>
      <c r="T4">
        <v>19</v>
      </c>
      <c r="U4">
        <v>80.778915405273438</v>
      </c>
      <c r="V4" t="s">
        <v>95</v>
      </c>
      <c r="W4" t="s">
        <v>95</v>
      </c>
      <c r="Y4" t="s">
        <v>197</v>
      </c>
      <c r="Z4" t="s">
        <v>89</v>
      </c>
      <c r="AA4">
        <f>AVERAGE(O3,O11,O19)</f>
        <v>0.99364526769237349</v>
      </c>
      <c r="AB4">
        <f>STDEV(O3,O11,O19)/SQRT(3)</f>
        <v>1.9323722575904347E-2</v>
      </c>
    </row>
    <row r="5" spans="1:28">
      <c r="A5" t="s">
        <v>98</v>
      </c>
      <c r="B5" t="s">
        <v>89</v>
      </c>
      <c r="C5">
        <v>1</v>
      </c>
      <c r="D5" t="s">
        <v>23</v>
      </c>
      <c r="E5" t="s">
        <v>99</v>
      </c>
      <c r="F5" t="s">
        <v>91</v>
      </c>
      <c r="G5" t="s">
        <v>92</v>
      </c>
      <c r="H5" t="s">
        <v>93</v>
      </c>
      <c r="I5" t="s">
        <v>94</v>
      </c>
      <c r="J5">
        <v>21.87749255813716</v>
      </c>
      <c r="K5">
        <v>21.840628350855553</v>
      </c>
      <c r="L5">
        <v>5.2133861903778486E-2</v>
      </c>
      <c r="M5">
        <v>25.334924697875977</v>
      </c>
      <c r="N5">
        <f>AVERAGE(M5:M6)</f>
        <v>25.789066314697266</v>
      </c>
      <c r="O5">
        <f>N5/N9</f>
        <v>1.0274575225159222</v>
      </c>
      <c r="P5" t="b">
        <v>1</v>
      </c>
      <c r="Q5">
        <v>1.4200570360644878E-2</v>
      </c>
      <c r="R5" t="b">
        <v>1</v>
      </c>
      <c r="S5">
        <v>3</v>
      </c>
      <c r="T5">
        <v>20</v>
      </c>
      <c r="U5">
        <v>80.419998168945312</v>
      </c>
      <c r="V5" t="s">
        <v>95</v>
      </c>
      <c r="W5" t="s">
        <v>95</v>
      </c>
      <c r="Z5" t="s">
        <v>105</v>
      </c>
      <c r="AA5">
        <f>AVERAGE(O27,O35,O43)</f>
        <v>1.076115061549997</v>
      </c>
      <c r="AB5">
        <f>STDEV(O27,O35,O43)/SQRT(3)</f>
        <v>2.442362718528155E-2</v>
      </c>
    </row>
    <row r="6" spans="1:28" ht="13.5" customHeight="1">
      <c r="A6" t="s">
        <v>100</v>
      </c>
      <c r="B6" t="s">
        <v>89</v>
      </c>
      <c r="C6">
        <v>1</v>
      </c>
      <c r="D6" t="s">
        <v>23</v>
      </c>
      <c r="E6" t="s">
        <v>99</v>
      </c>
      <c r="F6" t="s">
        <v>91</v>
      </c>
      <c r="G6" t="s">
        <v>92</v>
      </c>
      <c r="H6" t="s">
        <v>93</v>
      </c>
      <c r="I6" t="s">
        <v>94</v>
      </c>
      <c r="J6">
        <v>21.80376414357395</v>
      </c>
      <c r="K6">
        <v>21.840628350855553</v>
      </c>
      <c r="L6">
        <v>5.2133861903778486E-2</v>
      </c>
      <c r="M6">
        <v>26.243207931518555</v>
      </c>
      <c r="P6" t="b">
        <v>1</v>
      </c>
      <c r="Q6">
        <v>1.4200570360644878E-2</v>
      </c>
      <c r="R6" t="b">
        <v>1</v>
      </c>
      <c r="S6">
        <v>3</v>
      </c>
      <c r="T6">
        <v>20</v>
      </c>
      <c r="U6">
        <v>80.599456787109375</v>
      </c>
      <c r="V6" t="s">
        <v>95</v>
      </c>
      <c r="W6" t="s">
        <v>95</v>
      </c>
      <c r="Y6" t="s">
        <v>199</v>
      </c>
      <c r="Z6" t="s">
        <v>89</v>
      </c>
      <c r="AA6">
        <f>AVERAGE(O5,O13,O21)</f>
        <v>1.0072064219672969</v>
      </c>
      <c r="AB6">
        <f>STDEV(O5,O13,O21)/SQRT(3)</f>
        <v>1.2723296445891543E-2</v>
      </c>
    </row>
    <row r="7" spans="1:28">
      <c r="A7" t="s">
        <v>101</v>
      </c>
      <c r="B7" t="s">
        <v>89</v>
      </c>
      <c r="C7">
        <v>1</v>
      </c>
      <c r="D7" t="s">
        <v>102</v>
      </c>
      <c r="E7" t="s">
        <v>90</v>
      </c>
      <c r="F7" t="s">
        <v>91</v>
      </c>
      <c r="G7" t="s">
        <v>92</v>
      </c>
      <c r="H7" t="s">
        <v>93</v>
      </c>
      <c r="I7" t="s">
        <v>94</v>
      </c>
      <c r="J7">
        <v>20.225126056785314</v>
      </c>
      <c r="K7">
        <v>20.266713697331323</v>
      </c>
      <c r="L7">
        <v>5.8813805287263071E-2</v>
      </c>
      <c r="M7">
        <v>55.789900000000003</v>
      </c>
      <c r="N7">
        <f>AVERAGE(M7:M8)</f>
        <v>54.703185552700901</v>
      </c>
      <c r="P7" t="b">
        <v>1</v>
      </c>
      <c r="Q7">
        <v>1.4200570360644878E-2</v>
      </c>
      <c r="R7" t="b">
        <v>1</v>
      </c>
      <c r="S7">
        <v>3</v>
      </c>
      <c r="T7">
        <v>18</v>
      </c>
      <c r="U7">
        <v>80.599456787109375</v>
      </c>
      <c r="V7" t="s">
        <v>95</v>
      </c>
      <c r="W7" t="s">
        <v>95</v>
      </c>
      <c r="Z7" t="s">
        <v>105</v>
      </c>
      <c r="AA7">
        <f>AVERAGE(O29,O37,O45)</f>
        <v>1.0544875117237644</v>
      </c>
      <c r="AB7">
        <f>STDEV(O29,O37,O504)/SQRT(3)</f>
        <v>4.9534332029180103E-2</v>
      </c>
    </row>
    <row r="8" spans="1:28">
      <c r="A8" t="s">
        <v>103</v>
      </c>
      <c r="B8" t="s">
        <v>89</v>
      </c>
      <c r="C8">
        <v>1</v>
      </c>
      <c r="D8" t="s">
        <v>102</v>
      </c>
      <c r="E8" t="s">
        <v>90</v>
      </c>
      <c r="F8" t="s">
        <v>91</v>
      </c>
      <c r="G8" t="s">
        <v>92</v>
      </c>
      <c r="H8" t="s">
        <v>93</v>
      </c>
      <c r="I8" t="s">
        <v>94</v>
      </c>
      <c r="J8">
        <v>20.308301337877332</v>
      </c>
      <c r="K8">
        <v>20.266713697331323</v>
      </c>
      <c r="L8">
        <v>5.8813805287263071E-2</v>
      </c>
      <c r="M8">
        <v>53.6164711054018</v>
      </c>
      <c r="P8" t="b">
        <v>1</v>
      </c>
      <c r="Q8">
        <v>1.4200570360644878E-2</v>
      </c>
      <c r="R8" t="b">
        <v>1</v>
      </c>
      <c r="S8">
        <v>3</v>
      </c>
      <c r="T8">
        <v>18</v>
      </c>
      <c r="U8">
        <v>80.778915405273438</v>
      </c>
      <c r="V8" t="s">
        <v>95</v>
      </c>
      <c r="W8" t="s">
        <v>95</v>
      </c>
    </row>
    <row r="9" spans="1:28">
      <c r="A9" t="s">
        <v>104</v>
      </c>
      <c r="B9" t="s">
        <v>89</v>
      </c>
      <c r="C9">
        <v>1</v>
      </c>
      <c r="D9" t="s">
        <v>102</v>
      </c>
      <c r="E9" t="s">
        <v>99</v>
      </c>
      <c r="F9" t="s">
        <v>91</v>
      </c>
      <c r="G9" t="s">
        <v>92</v>
      </c>
      <c r="H9" t="s">
        <v>93</v>
      </c>
      <c r="I9" t="s">
        <v>94</v>
      </c>
      <c r="J9">
        <v>21.867554268626936</v>
      </c>
      <c r="K9">
        <v>21.897212204843839</v>
      </c>
      <c r="L9">
        <v>4.1942655629943475E-2</v>
      </c>
      <c r="M9">
        <v>25.455500000000001</v>
      </c>
      <c r="N9">
        <f>AVERAGE(M9:M10)</f>
        <v>25.099885639600853</v>
      </c>
      <c r="P9" t="b">
        <v>1</v>
      </c>
      <c r="Q9">
        <v>1.4200570360644878E-2</v>
      </c>
      <c r="R9" t="b">
        <v>1</v>
      </c>
      <c r="S9">
        <v>3</v>
      </c>
      <c r="T9">
        <v>19</v>
      </c>
      <c r="U9">
        <v>80.599456787109375</v>
      </c>
      <c r="V9" t="s">
        <v>95</v>
      </c>
      <c r="W9" t="s">
        <v>95</v>
      </c>
    </row>
    <row r="10" spans="1:28" ht="12.75" customHeight="1">
      <c r="A10" t="s">
        <v>106</v>
      </c>
      <c r="B10" t="s">
        <v>89</v>
      </c>
      <c r="C10">
        <v>1</v>
      </c>
      <c r="D10" t="s">
        <v>102</v>
      </c>
      <c r="E10" t="s">
        <v>99</v>
      </c>
      <c r="F10" t="s">
        <v>91</v>
      </c>
      <c r="G10" t="s">
        <v>92</v>
      </c>
      <c r="H10" t="s">
        <v>93</v>
      </c>
      <c r="I10" t="s">
        <v>94</v>
      </c>
      <c r="J10">
        <v>21.926870141060746</v>
      </c>
      <c r="K10">
        <v>21.897212204843839</v>
      </c>
      <c r="L10">
        <v>4.1942655629943475E-2</v>
      </c>
      <c r="M10">
        <v>24.744271279201705</v>
      </c>
      <c r="P10" t="b">
        <v>1</v>
      </c>
      <c r="Q10">
        <v>1.4200570360644878E-2</v>
      </c>
      <c r="R10" t="b">
        <v>1</v>
      </c>
      <c r="S10">
        <v>3</v>
      </c>
      <c r="T10">
        <v>20</v>
      </c>
      <c r="U10">
        <v>80.599456787109375</v>
      </c>
      <c r="V10" t="s">
        <v>95</v>
      </c>
      <c r="W10" t="s">
        <v>95</v>
      </c>
    </row>
    <row r="11" spans="1:28">
      <c r="A11" t="s">
        <v>107</v>
      </c>
      <c r="B11" t="s">
        <v>89</v>
      </c>
      <c r="C11">
        <v>2</v>
      </c>
      <c r="D11" t="s">
        <v>23</v>
      </c>
      <c r="E11" t="s">
        <v>90</v>
      </c>
      <c r="F11" t="s">
        <v>91</v>
      </c>
      <c r="G11" t="s">
        <v>92</v>
      </c>
      <c r="H11" t="s">
        <v>93</v>
      </c>
      <c r="I11" t="s">
        <v>94</v>
      </c>
      <c r="J11">
        <v>20.63525360981928</v>
      </c>
      <c r="K11">
        <v>20.759416254540106</v>
      </c>
      <c r="L11">
        <v>0.17559249610430705</v>
      </c>
      <c r="M11">
        <v>45.862907409667969</v>
      </c>
      <c r="N11">
        <f>AVERAGE(M11:M12)</f>
        <v>43.297588348388672</v>
      </c>
      <c r="O11">
        <f>N11/N15</f>
        <v>1.0057222019495129</v>
      </c>
      <c r="P11" t="b">
        <v>1</v>
      </c>
      <c r="Q11">
        <v>1.4200570360644878E-2</v>
      </c>
      <c r="R11" t="b">
        <v>1</v>
      </c>
      <c r="S11">
        <v>3</v>
      </c>
      <c r="T11">
        <v>19</v>
      </c>
      <c r="U11">
        <v>79.881622314453125</v>
      </c>
      <c r="V11" t="s">
        <v>95</v>
      </c>
      <c r="W11" t="s">
        <v>95</v>
      </c>
    </row>
    <row r="12" spans="1:28">
      <c r="A12" t="s">
        <v>108</v>
      </c>
      <c r="B12" t="s">
        <v>89</v>
      </c>
      <c r="C12">
        <v>2</v>
      </c>
      <c r="D12" t="s">
        <v>23</v>
      </c>
      <c r="E12" t="s">
        <v>90</v>
      </c>
      <c r="F12" t="s">
        <v>91</v>
      </c>
      <c r="G12" t="s">
        <v>92</v>
      </c>
      <c r="H12" t="s">
        <v>93</v>
      </c>
      <c r="I12" t="s">
        <v>94</v>
      </c>
      <c r="J12">
        <v>20.883578899260936</v>
      </c>
      <c r="K12">
        <v>20.759416254540106</v>
      </c>
      <c r="L12">
        <v>0.17559249610430705</v>
      </c>
      <c r="M12">
        <v>40.732269287109375</v>
      </c>
      <c r="P12" t="b">
        <v>1</v>
      </c>
      <c r="Q12">
        <v>1.4200570360644878E-2</v>
      </c>
      <c r="R12" t="b">
        <v>1</v>
      </c>
      <c r="S12">
        <v>3</v>
      </c>
      <c r="T12">
        <v>19</v>
      </c>
      <c r="U12">
        <v>80.061080932617188</v>
      </c>
      <c r="V12" t="s">
        <v>95</v>
      </c>
      <c r="W12" t="s">
        <v>95</v>
      </c>
    </row>
    <row r="13" spans="1:28">
      <c r="A13" t="s">
        <v>109</v>
      </c>
      <c r="B13" t="s">
        <v>89</v>
      </c>
      <c r="C13">
        <v>2</v>
      </c>
      <c r="D13" t="s">
        <v>23</v>
      </c>
      <c r="E13" t="s">
        <v>99</v>
      </c>
      <c r="F13" t="s">
        <v>91</v>
      </c>
      <c r="G13" t="s">
        <v>92</v>
      </c>
      <c r="H13" t="s">
        <v>93</v>
      </c>
      <c r="I13" t="s">
        <v>94</v>
      </c>
      <c r="J13">
        <v>20.54846930583426</v>
      </c>
      <c r="K13">
        <v>20.532892009251341</v>
      </c>
      <c r="L13">
        <v>2.2029624092674095E-2</v>
      </c>
      <c r="M13">
        <v>47.804386138916016</v>
      </c>
      <c r="N13">
        <f>AVERAGE(M13:M14)</f>
        <v>48.162805557250977</v>
      </c>
      <c r="O13">
        <f>N13/N17</f>
        <v>1.010425028177274</v>
      </c>
      <c r="P13" t="b">
        <v>1</v>
      </c>
      <c r="Q13">
        <v>1.4200570360644878E-2</v>
      </c>
      <c r="R13" t="b">
        <v>1</v>
      </c>
      <c r="S13">
        <v>3</v>
      </c>
      <c r="T13">
        <v>18</v>
      </c>
      <c r="U13">
        <v>80.061080932617188</v>
      </c>
      <c r="V13" t="s">
        <v>95</v>
      </c>
      <c r="W13" t="s">
        <v>95</v>
      </c>
    </row>
    <row r="14" spans="1:28">
      <c r="A14" t="s">
        <v>110</v>
      </c>
      <c r="B14" t="s">
        <v>89</v>
      </c>
      <c r="C14">
        <v>2</v>
      </c>
      <c r="D14" t="s">
        <v>23</v>
      </c>
      <c r="E14" t="s">
        <v>99</v>
      </c>
      <c r="F14" t="s">
        <v>91</v>
      </c>
      <c r="G14" t="s">
        <v>92</v>
      </c>
      <c r="H14" t="s">
        <v>93</v>
      </c>
      <c r="I14" t="s">
        <v>94</v>
      </c>
      <c r="J14">
        <v>20.517314712668419</v>
      </c>
      <c r="K14">
        <v>20.532892009251341</v>
      </c>
      <c r="L14">
        <v>2.2029624092674095E-2</v>
      </c>
      <c r="M14">
        <v>48.521224975585938</v>
      </c>
      <c r="P14" t="b">
        <v>1</v>
      </c>
      <c r="Q14">
        <v>1.4200570360644878E-2</v>
      </c>
      <c r="R14" t="b">
        <v>1</v>
      </c>
      <c r="S14">
        <v>3</v>
      </c>
      <c r="T14">
        <v>19</v>
      </c>
      <c r="U14">
        <v>79.881622314453125</v>
      </c>
      <c r="V14" t="s">
        <v>95</v>
      </c>
      <c r="W14" t="s">
        <v>95</v>
      </c>
    </row>
    <row r="15" spans="1:28">
      <c r="A15" t="s">
        <v>111</v>
      </c>
      <c r="B15" t="s">
        <v>89</v>
      </c>
      <c r="C15">
        <v>2</v>
      </c>
      <c r="D15" t="s">
        <v>102</v>
      </c>
      <c r="E15" t="s">
        <v>90</v>
      </c>
      <c r="F15" t="s">
        <v>91</v>
      </c>
      <c r="G15" t="s">
        <v>92</v>
      </c>
      <c r="H15" t="s">
        <v>93</v>
      </c>
      <c r="I15" t="s">
        <v>94</v>
      </c>
      <c r="J15">
        <v>20.72683759211974</v>
      </c>
      <c r="K15">
        <v>20.768085660352661</v>
      </c>
      <c r="L15">
        <v>5.8333577516685255E-2</v>
      </c>
      <c r="M15">
        <v>43.899500000000003</v>
      </c>
      <c r="N15">
        <f>AVERAGE(M15:M16)</f>
        <v>43.051240456320564</v>
      </c>
      <c r="P15" t="b">
        <v>1</v>
      </c>
      <c r="Q15">
        <v>1.4200570360644878E-2</v>
      </c>
      <c r="R15" t="b">
        <v>1</v>
      </c>
      <c r="S15">
        <v>3</v>
      </c>
      <c r="T15">
        <v>19</v>
      </c>
      <c r="U15">
        <v>79.881622314453125</v>
      </c>
      <c r="V15" t="s">
        <v>95</v>
      </c>
      <c r="W15" t="s">
        <v>95</v>
      </c>
    </row>
    <row r="16" spans="1:28">
      <c r="A16" t="s">
        <v>112</v>
      </c>
      <c r="B16" t="s">
        <v>89</v>
      </c>
      <c r="C16">
        <v>2</v>
      </c>
      <c r="D16" t="s">
        <v>102</v>
      </c>
      <c r="E16" t="s">
        <v>90</v>
      </c>
      <c r="F16" t="s">
        <v>91</v>
      </c>
      <c r="G16" t="s">
        <v>92</v>
      </c>
      <c r="H16" t="s">
        <v>93</v>
      </c>
      <c r="I16" t="s">
        <v>94</v>
      </c>
      <c r="J16">
        <v>20.809333728585578</v>
      </c>
      <c r="K16">
        <v>20.768085660352661</v>
      </c>
      <c r="L16">
        <v>5.8333577516685255E-2</v>
      </c>
      <c r="M16">
        <v>42.202980912641124</v>
      </c>
      <c r="P16" t="b">
        <v>1</v>
      </c>
      <c r="Q16">
        <v>1.4200570360644878E-2</v>
      </c>
      <c r="R16" t="b">
        <v>1</v>
      </c>
      <c r="S16">
        <v>3</v>
      </c>
      <c r="T16">
        <v>19</v>
      </c>
      <c r="U16">
        <v>80.419998168945312</v>
      </c>
      <c r="V16" t="s">
        <v>95</v>
      </c>
      <c r="W16" t="s">
        <v>95</v>
      </c>
    </row>
    <row r="17" spans="1:23">
      <c r="A17" t="s">
        <v>113</v>
      </c>
      <c r="B17" t="s">
        <v>89</v>
      </c>
      <c r="C17">
        <v>2</v>
      </c>
      <c r="D17" t="s">
        <v>102</v>
      </c>
      <c r="E17" t="s">
        <v>99</v>
      </c>
      <c r="F17" t="s">
        <v>91</v>
      </c>
      <c r="G17" t="s">
        <v>92</v>
      </c>
      <c r="H17" t="s">
        <v>93</v>
      </c>
      <c r="I17" t="s">
        <v>94</v>
      </c>
      <c r="J17">
        <v>20.584497720538927</v>
      </c>
      <c r="K17">
        <v>20.554753758179963</v>
      </c>
      <c r="L17">
        <v>4.2064314966761621E-2</v>
      </c>
      <c r="M17">
        <v>46.988599999999998</v>
      </c>
      <c r="N17">
        <f>AVERAGE(M17:M18)</f>
        <v>47.665887338650776</v>
      </c>
      <c r="P17" t="b">
        <v>1</v>
      </c>
      <c r="Q17">
        <v>1.4200570360644878E-2</v>
      </c>
      <c r="R17" t="b">
        <v>1</v>
      </c>
      <c r="S17">
        <v>3</v>
      </c>
      <c r="T17">
        <v>19</v>
      </c>
      <c r="U17">
        <v>79.343246459960938</v>
      </c>
      <c r="V17" t="s">
        <v>95</v>
      </c>
      <c r="W17" t="s">
        <v>95</v>
      </c>
    </row>
    <row r="18" spans="1:23">
      <c r="A18" t="s">
        <v>114</v>
      </c>
      <c r="B18" t="s">
        <v>89</v>
      </c>
      <c r="C18">
        <v>2</v>
      </c>
      <c r="D18" t="s">
        <v>102</v>
      </c>
      <c r="E18" t="s">
        <v>99</v>
      </c>
      <c r="F18" t="s">
        <v>91</v>
      </c>
      <c r="G18" t="s">
        <v>92</v>
      </c>
      <c r="H18" t="s">
        <v>93</v>
      </c>
      <c r="I18" t="s">
        <v>94</v>
      </c>
      <c r="J18">
        <v>20.525009795820999</v>
      </c>
      <c r="K18">
        <v>20.554753758179963</v>
      </c>
      <c r="L18">
        <v>4.2064314966761621E-2</v>
      </c>
      <c r="M18">
        <v>48.343174677301555</v>
      </c>
      <c r="P18" t="b">
        <v>1</v>
      </c>
      <c r="Q18">
        <v>1.4200570360644878E-2</v>
      </c>
      <c r="R18" t="b">
        <v>1</v>
      </c>
      <c r="S18">
        <v>3</v>
      </c>
      <c r="T18">
        <v>18</v>
      </c>
      <c r="U18">
        <v>79.343246459960938</v>
      </c>
      <c r="V18" t="s">
        <v>95</v>
      </c>
      <c r="W18" t="s">
        <v>95</v>
      </c>
    </row>
    <row r="19" spans="1:23">
      <c r="A19" t="s">
        <v>115</v>
      </c>
      <c r="B19" t="s">
        <v>89</v>
      </c>
      <c r="C19">
        <v>3</v>
      </c>
      <c r="D19" t="s">
        <v>23</v>
      </c>
      <c r="E19" t="s">
        <v>90</v>
      </c>
      <c r="F19" t="s">
        <v>91</v>
      </c>
      <c r="G19" t="s">
        <v>92</v>
      </c>
      <c r="H19" t="s">
        <v>93</v>
      </c>
      <c r="I19" t="s">
        <v>94</v>
      </c>
      <c r="J19">
        <v>21.373773355903392</v>
      </c>
      <c r="K19">
        <v>21.150886243127779</v>
      </c>
      <c r="L19">
        <v>0.31520997776545329</v>
      </c>
      <c r="M19">
        <v>32.227912902832031</v>
      </c>
      <c r="N19">
        <f>AVERAGE(M19:M20)</f>
        <v>36.052444458007812</v>
      </c>
      <c r="O19">
        <f>N19/N23</f>
        <v>0.95581325551479912</v>
      </c>
      <c r="P19" t="b">
        <v>1</v>
      </c>
      <c r="Q19">
        <v>1.4200570360644878E-2</v>
      </c>
      <c r="R19" t="b">
        <v>1</v>
      </c>
      <c r="S19">
        <v>3</v>
      </c>
      <c r="T19">
        <v>20</v>
      </c>
      <c r="U19">
        <v>81.317298889160156</v>
      </c>
      <c r="V19" t="s">
        <v>95</v>
      </c>
      <c r="W19" t="s">
        <v>95</v>
      </c>
    </row>
    <row r="20" spans="1:23">
      <c r="A20" t="s">
        <v>116</v>
      </c>
      <c r="B20" t="s">
        <v>89</v>
      </c>
      <c r="C20">
        <v>3</v>
      </c>
      <c r="D20" t="s">
        <v>23</v>
      </c>
      <c r="E20" t="s">
        <v>90</v>
      </c>
      <c r="F20" t="s">
        <v>91</v>
      </c>
      <c r="G20" t="s">
        <v>92</v>
      </c>
      <c r="H20" t="s">
        <v>93</v>
      </c>
      <c r="I20" t="s">
        <v>94</v>
      </c>
      <c r="J20">
        <v>20.927999130352166</v>
      </c>
      <c r="K20">
        <v>21.150886243127779</v>
      </c>
      <c r="L20">
        <v>0.31520997776545329</v>
      </c>
      <c r="M20">
        <v>39.876976013183594</v>
      </c>
      <c r="P20" t="b">
        <v>1</v>
      </c>
      <c r="Q20">
        <v>1.4200570360644878E-2</v>
      </c>
      <c r="R20" t="b">
        <v>1</v>
      </c>
      <c r="S20">
        <v>3</v>
      </c>
      <c r="T20">
        <v>19</v>
      </c>
      <c r="U20">
        <v>81.496757507324219</v>
      </c>
      <c r="V20" t="s">
        <v>95</v>
      </c>
      <c r="W20" t="s">
        <v>95</v>
      </c>
    </row>
    <row r="21" spans="1:23">
      <c r="A21" t="s">
        <v>117</v>
      </c>
      <c r="B21" t="s">
        <v>89</v>
      </c>
      <c r="C21">
        <v>3</v>
      </c>
      <c r="D21" t="s">
        <v>23</v>
      </c>
      <c r="E21" t="s">
        <v>99</v>
      </c>
      <c r="F21" t="s">
        <v>91</v>
      </c>
      <c r="G21" t="s">
        <v>92</v>
      </c>
      <c r="H21" t="s">
        <v>93</v>
      </c>
      <c r="I21" t="s">
        <v>94</v>
      </c>
      <c r="J21">
        <v>21.539670681279585</v>
      </c>
      <c r="K21">
        <v>21.52747511440959</v>
      </c>
      <c r="L21">
        <v>1.7247136068371957E-2</v>
      </c>
      <c r="M21">
        <v>29.772239685058594</v>
      </c>
      <c r="N21">
        <f>AVERAGE(M21:M22)</f>
        <v>29.946718215942383</v>
      </c>
      <c r="O21">
        <f>N21/N25</f>
        <v>0.98373671520869455</v>
      </c>
      <c r="P21" t="b">
        <v>1</v>
      </c>
      <c r="Q21">
        <v>1.4200570360644878E-2</v>
      </c>
      <c r="R21" t="b">
        <v>1</v>
      </c>
      <c r="S21">
        <v>3</v>
      </c>
      <c r="T21">
        <v>19</v>
      </c>
      <c r="U21">
        <v>80.9583740234375</v>
      </c>
      <c r="V21" t="s">
        <v>95</v>
      </c>
      <c r="W21" t="s">
        <v>95</v>
      </c>
    </row>
    <row r="22" spans="1:23">
      <c r="A22" t="s">
        <v>118</v>
      </c>
      <c r="B22" t="s">
        <v>89</v>
      </c>
      <c r="C22">
        <v>3</v>
      </c>
      <c r="D22" t="s">
        <v>23</v>
      </c>
      <c r="E22" t="s">
        <v>99</v>
      </c>
      <c r="F22" t="s">
        <v>91</v>
      </c>
      <c r="G22" t="s">
        <v>92</v>
      </c>
      <c r="H22" t="s">
        <v>93</v>
      </c>
      <c r="I22" t="s">
        <v>94</v>
      </c>
      <c r="J22">
        <v>21.515279547539599</v>
      </c>
      <c r="K22">
        <v>21.52747511440959</v>
      </c>
      <c r="L22">
        <v>1.7247136068371957E-2</v>
      </c>
      <c r="M22">
        <v>30.121196746826172</v>
      </c>
      <c r="P22" t="b">
        <v>1</v>
      </c>
      <c r="Q22">
        <v>1.4200570360644878E-2</v>
      </c>
      <c r="R22" t="b">
        <v>1</v>
      </c>
      <c r="S22">
        <v>3</v>
      </c>
      <c r="T22">
        <v>20</v>
      </c>
      <c r="U22">
        <v>81.137832641601562</v>
      </c>
      <c r="V22" t="s">
        <v>95</v>
      </c>
      <c r="W22" t="s">
        <v>95</v>
      </c>
    </row>
    <row r="23" spans="1:23">
      <c r="A23" t="s">
        <v>119</v>
      </c>
      <c r="B23" t="s">
        <v>89</v>
      </c>
      <c r="C23">
        <v>3</v>
      </c>
      <c r="D23" t="s">
        <v>102</v>
      </c>
      <c r="E23" t="s">
        <v>90</v>
      </c>
      <c r="F23" t="s">
        <v>91</v>
      </c>
      <c r="G23" t="s">
        <v>92</v>
      </c>
      <c r="H23" t="s">
        <v>93</v>
      </c>
      <c r="I23" t="s">
        <v>94</v>
      </c>
      <c r="J23">
        <v>21.059098925999621</v>
      </c>
      <c r="K23">
        <v>21.0444966655032</v>
      </c>
      <c r="L23">
        <v>2.0650714835343295E-2</v>
      </c>
      <c r="M23">
        <v>37.456000000000003</v>
      </c>
      <c r="N23">
        <f>AVERAGE(M23:M24)</f>
        <v>37.719130018331917</v>
      </c>
      <c r="P23" t="b">
        <v>1</v>
      </c>
      <c r="Q23">
        <v>1.4200570360644878E-2</v>
      </c>
      <c r="R23" t="b">
        <v>1</v>
      </c>
      <c r="S23">
        <v>3</v>
      </c>
      <c r="T23">
        <v>20</v>
      </c>
      <c r="U23">
        <v>80.9583740234375</v>
      </c>
      <c r="V23" t="s">
        <v>95</v>
      </c>
      <c r="W23" t="s">
        <v>95</v>
      </c>
    </row>
    <row r="24" spans="1:23">
      <c r="A24" t="s">
        <v>120</v>
      </c>
      <c r="B24" t="s">
        <v>89</v>
      </c>
      <c r="C24">
        <v>3</v>
      </c>
      <c r="D24" t="s">
        <v>102</v>
      </c>
      <c r="E24" t="s">
        <v>90</v>
      </c>
      <c r="F24" t="s">
        <v>91</v>
      </c>
      <c r="G24" t="s">
        <v>92</v>
      </c>
      <c r="H24" t="s">
        <v>93</v>
      </c>
      <c r="I24" t="s">
        <v>94</v>
      </c>
      <c r="J24">
        <v>21.029894405006779</v>
      </c>
      <c r="K24">
        <v>21.0444966655032</v>
      </c>
      <c r="L24">
        <v>2.0650714835343295E-2</v>
      </c>
      <c r="M24">
        <v>37.982260036663831</v>
      </c>
      <c r="P24" t="b">
        <v>1</v>
      </c>
      <c r="Q24">
        <v>1.4200570360644878E-2</v>
      </c>
      <c r="R24" t="b">
        <v>1</v>
      </c>
      <c r="S24">
        <v>3</v>
      </c>
      <c r="T24">
        <v>20</v>
      </c>
      <c r="U24">
        <v>80.9583740234375</v>
      </c>
      <c r="V24" t="s">
        <v>95</v>
      </c>
      <c r="W24" t="s">
        <v>95</v>
      </c>
    </row>
    <row r="25" spans="1:23">
      <c r="A25" t="s">
        <v>121</v>
      </c>
      <c r="B25" t="s">
        <v>89</v>
      </c>
      <c r="C25">
        <v>3</v>
      </c>
      <c r="D25" t="s">
        <v>102</v>
      </c>
      <c r="E25" t="s">
        <v>99</v>
      </c>
      <c r="F25" t="s">
        <v>91</v>
      </c>
      <c r="G25" t="s">
        <v>92</v>
      </c>
      <c r="H25" t="s">
        <v>93</v>
      </c>
      <c r="I25" t="s">
        <v>94</v>
      </c>
      <c r="J25">
        <v>21.524660826726112</v>
      </c>
      <c r="K25">
        <v>21.493352070083397</v>
      </c>
      <c r="L25">
        <v>4.4277268265167279E-2</v>
      </c>
      <c r="M25">
        <v>29.986499999999999</v>
      </c>
      <c r="N25">
        <f>AVERAGE(M25:M26)</f>
        <v>30.441801909964646</v>
      </c>
      <c r="P25" t="b">
        <v>1</v>
      </c>
      <c r="Q25">
        <v>1.4200570360644878E-2</v>
      </c>
      <c r="R25" t="b">
        <v>1</v>
      </c>
      <c r="S25">
        <v>3</v>
      </c>
      <c r="T25">
        <v>20</v>
      </c>
      <c r="U25">
        <v>80.9583740234375</v>
      </c>
      <c r="V25" t="s">
        <v>95</v>
      </c>
      <c r="W25" t="s">
        <v>95</v>
      </c>
    </row>
    <row r="26" spans="1:23">
      <c r="A26" t="s">
        <v>122</v>
      </c>
      <c r="B26" t="s">
        <v>89</v>
      </c>
      <c r="C26">
        <v>3</v>
      </c>
      <c r="D26" t="s">
        <v>102</v>
      </c>
      <c r="E26" t="s">
        <v>99</v>
      </c>
      <c r="F26" t="s">
        <v>91</v>
      </c>
      <c r="G26" t="s">
        <v>92</v>
      </c>
      <c r="H26" t="s">
        <v>93</v>
      </c>
      <c r="I26" t="s">
        <v>94</v>
      </c>
      <c r="J26">
        <v>21.462043313440681</v>
      </c>
      <c r="K26">
        <v>21.493352070083397</v>
      </c>
      <c r="L26">
        <v>4.4277268265167279E-2</v>
      </c>
      <c r="M26">
        <v>30.897103819929292</v>
      </c>
      <c r="P26" t="b">
        <v>1</v>
      </c>
      <c r="Q26">
        <v>1.4200570360644878E-2</v>
      </c>
      <c r="R26" t="b">
        <v>1</v>
      </c>
      <c r="S26">
        <v>3</v>
      </c>
      <c r="T26">
        <v>20</v>
      </c>
      <c r="U26">
        <v>80.778915405273438</v>
      </c>
      <c r="V26" t="s">
        <v>95</v>
      </c>
      <c r="W26" t="s">
        <v>95</v>
      </c>
    </row>
    <row r="27" spans="1:23">
      <c r="A27" t="s">
        <v>123</v>
      </c>
      <c r="B27" t="s">
        <v>105</v>
      </c>
      <c r="C27">
        <v>1</v>
      </c>
      <c r="D27" t="s">
        <v>23</v>
      </c>
      <c r="E27" t="s">
        <v>90</v>
      </c>
      <c r="F27" t="s">
        <v>91</v>
      </c>
      <c r="G27" t="s">
        <v>92</v>
      </c>
      <c r="H27" t="s">
        <v>93</v>
      </c>
      <c r="I27" t="s">
        <v>94</v>
      </c>
      <c r="J27">
        <v>20.425576910501881</v>
      </c>
      <c r="K27">
        <v>20.505951649643453</v>
      </c>
      <c r="L27">
        <v>0.11366704616621062</v>
      </c>
      <c r="M27">
        <v>50.695064544677734</v>
      </c>
      <c r="N27">
        <f>AVERAGE(M27:M28)</f>
        <v>48.821315765380859</v>
      </c>
      <c r="O27">
        <f>N27/N31</f>
        <v>1.1126360000000002</v>
      </c>
      <c r="P27" t="b">
        <v>1</v>
      </c>
      <c r="Q27">
        <v>1.4200570360644878E-2</v>
      </c>
      <c r="R27" t="b">
        <v>1</v>
      </c>
      <c r="S27">
        <v>3</v>
      </c>
      <c r="T27">
        <v>19</v>
      </c>
      <c r="U27">
        <v>80.24053955078125</v>
      </c>
      <c r="V27" t="s">
        <v>95</v>
      </c>
      <c r="W27" t="s">
        <v>95</v>
      </c>
    </row>
    <row r="28" spans="1:23">
      <c r="A28" t="s">
        <v>124</v>
      </c>
      <c r="B28" t="s">
        <v>105</v>
      </c>
      <c r="C28">
        <v>1</v>
      </c>
      <c r="D28" t="s">
        <v>23</v>
      </c>
      <c r="E28" t="s">
        <v>90</v>
      </c>
      <c r="F28" t="s">
        <v>91</v>
      </c>
      <c r="G28" t="s">
        <v>92</v>
      </c>
      <c r="H28" t="s">
        <v>93</v>
      </c>
      <c r="I28" t="s">
        <v>94</v>
      </c>
      <c r="J28">
        <v>20.586326388785025</v>
      </c>
      <c r="K28">
        <v>20.505951649643453</v>
      </c>
      <c r="L28">
        <v>0.11366704616621062</v>
      </c>
      <c r="M28">
        <v>46.947566986083984</v>
      </c>
      <c r="P28" t="b">
        <v>1</v>
      </c>
      <c r="Q28">
        <v>1.4200570360644878E-2</v>
      </c>
      <c r="R28" t="b">
        <v>1</v>
      </c>
      <c r="S28">
        <v>3</v>
      </c>
      <c r="T28">
        <v>19</v>
      </c>
      <c r="U28">
        <v>80.419998168945312</v>
      </c>
      <c r="V28" t="s">
        <v>95</v>
      </c>
      <c r="W28" t="s">
        <v>95</v>
      </c>
    </row>
    <row r="29" spans="1:23">
      <c r="A29" t="s">
        <v>125</v>
      </c>
      <c r="B29" t="s">
        <v>105</v>
      </c>
      <c r="C29">
        <v>1</v>
      </c>
      <c r="D29" t="s">
        <v>23</v>
      </c>
      <c r="E29" t="s">
        <v>99</v>
      </c>
      <c r="F29" t="s">
        <v>91</v>
      </c>
      <c r="G29" t="s">
        <v>92</v>
      </c>
      <c r="H29" t="s">
        <v>93</v>
      </c>
      <c r="I29" t="s">
        <v>94</v>
      </c>
      <c r="J29">
        <v>20.8410213047854</v>
      </c>
      <c r="K29">
        <v>20.839878219347817</v>
      </c>
      <c r="L29">
        <v>1.6165669287812388E-3</v>
      </c>
      <c r="M29">
        <v>41.568899999999999</v>
      </c>
      <c r="N29">
        <f>AVERAGE(M29:M30)</f>
        <v>41.591613292694092</v>
      </c>
      <c r="O29">
        <f>N29/N33</f>
        <v>1.1189419055701535</v>
      </c>
      <c r="P29" t="b">
        <v>1</v>
      </c>
      <c r="Q29">
        <v>1.4200570360644878E-2</v>
      </c>
      <c r="R29" t="b">
        <v>1</v>
      </c>
      <c r="S29">
        <v>3</v>
      </c>
      <c r="T29">
        <v>16</v>
      </c>
      <c r="U29">
        <v>81.137832641601562</v>
      </c>
      <c r="V29" t="s">
        <v>95</v>
      </c>
      <c r="W29" t="s">
        <v>95</v>
      </c>
    </row>
    <row r="30" spans="1:23">
      <c r="A30" t="s">
        <v>126</v>
      </c>
      <c r="B30" t="s">
        <v>105</v>
      </c>
      <c r="C30">
        <v>1</v>
      </c>
      <c r="D30" t="s">
        <v>23</v>
      </c>
      <c r="E30" t="s">
        <v>99</v>
      </c>
      <c r="F30" t="s">
        <v>91</v>
      </c>
      <c r="G30" t="s">
        <v>92</v>
      </c>
      <c r="H30" t="s">
        <v>93</v>
      </c>
      <c r="I30" t="s">
        <v>94</v>
      </c>
      <c r="J30">
        <v>20.838735133910234</v>
      </c>
      <c r="K30">
        <v>20.839878219347817</v>
      </c>
      <c r="L30">
        <v>1.6165669287812388E-3</v>
      </c>
      <c r="M30">
        <v>41.614326585388184</v>
      </c>
      <c r="P30" t="b">
        <v>1</v>
      </c>
      <c r="Q30">
        <v>1.4200570360644878E-2</v>
      </c>
      <c r="R30" t="b">
        <v>1</v>
      </c>
      <c r="S30">
        <v>3</v>
      </c>
      <c r="T30">
        <v>18</v>
      </c>
      <c r="U30">
        <v>81.317298889160156</v>
      </c>
      <c r="V30" t="s">
        <v>95</v>
      </c>
      <c r="W30" t="s">
        <v>95</v>
      </c>
    </row>
    <row r="31" spans="1:23">
      <c r="A31" t="s">
        <v>127</v>
      </c>
      <c r="B31" t="s">
        <v>105</v>
      </c>
      <c r="C31">
        <v>1</v>
      </c>
      <c r="D31" t="s">
        <v>102</v>
      </c>
      <c r="E31" t="s">
        <v>90</v>
      </c>
      <c r="F31" t="s">
        <v>91</v>
      </c>
      <c r="G31" t="s">
        <v>92</v>
      </c>
      <c r="H31" t="s">
        <v>93</v>
      </c>
      <c r="I31" t="s">
        <v>94</v>
      </c>
      <c r="J31">
        <v>20.869738017395889</v>
      </c>
      <c r="K31">
        <v>20.777704344974715</v>
      </c>
      <c r="L31">
        <v>0.13015526773302397</v>
      </c>
      <c r="M31">
        <v>42.986499999999999</v>
      </c>
      <c r="N31">
        <f>AVERAGE(M31:M32)</f>
        <v>43.87896469769165</v>
      </c>
      <c r="P31" t="b">
        <v>1</v>
      </c>
      <c r="Q31">
        <v>1.4200570360644878E-2</v>
      </c>
      <c r="R31" t="b">
        <v>1</v>
      </c>
      <c r="S31">
        <v>3</v>
      </c>
      <c r="T31">
        <v>15</v>
      </c>
      <c r="U31">
        <v>81.137832641601562</v>
      </c>
      <c r="V31" t="s">
        <v>95</v>
      </c>
      <c r="W31" t="s">
        <v>95</v>
      </c>
    </row>
    <row r="32" spans="1:23">
      <c r="A32" t="s">
        <v>128</v>
      </c>
      <c r="B32" t="s">
        <v>105</v>
      </c>
      <c r="C32">
        <v>1</v>
      </c>
      <c r="D32" t="s">
        <v>102</v>
      </c>
      <c r="E32" t="s">
        <v>90</v>
      </c>
      <c r="F32" t="s">
        <v>91</v>
      </c>
      <c r="G32" t="s">
        <v>92</v>
      </c>
      <c r="H32" t="s">
        <v>93</v>
      </c>
      <c r="I32" t="s">
        <v>94</v>
      </c>
      <c r="J32">
        <v>20.685670672553545</v>
      </c>
      <c r="K32">
        <v>20.777704344974715</v>
      </c>
      <c r="L32">
        <v>0.13015526773302397</v>
      </c>
      <c r="M32">
        <v>44.771429395383301</v>
      </c>
      <c r="P32" t="b">
        <v>1</v>
      </c>
      <c r="Q32">
        <v>1.4200570360644878E-2</v>
      </c>
      <c r="R32" t="b">
        <v>1</v>
      </c>
      <c r="S32">
        <v>3</v>
      </c>
      <c r="T32">
        <v>15</v>
      </c>
      <c r="U32">
        <v>81.496757507324219</v>
      </c>
      <c r="V32" t="s">
        <v>95</v>
      </c>
      <c r="W32" t="s">
        <v>95</v>
      </c>
    </row>
    <row r="33" spans="1:23">
      <c r="A33" t="s">
        <v>129</v>
      </c>
      <c r="B33" t="s">
        <v>105</v>
      </c>
      <c r="C33">
        <v>1</v>
      </c>
      <c r="D33" t="s">
        <v>102</v>
      </c>
      <c r="E33" t="s">
        <v>99</v>
      </c>
      <c r="F33" t="s">
        <v>91</v>
      </c>
      <c r="G33" t="s">
        <v>92</v>
      </c>
      <c r="H33" t="s">
        <v>93</v>
      </c>
      <c r="I33" t="s">
        <v>94</v>
      </c>
      <c r="J33">
        <v>21.052799178278462</v>
      </c>
      <c r="K33">
        <v>21.075235849675181</v>
      </c>
      <c r="L33">
        <v>3.1730244983747886E-2</v>
      </c>
      <c r="M33">
        <v>37.568899999999999</v>
      </c>
      <c r="N33">
        <f>AVERAGE(M33:M34)</f>
        <v>37.170484978396807</v>
      </c>
      <c r="P33" t="b">
        <v>1</v>
      </c>
      <c r="Q33">
        <v>1.4200570360644878E-2</v>
      </c>
      <c r="R33" t="b">
        <v>1</v>
      </c>
      <c r="S33">
        <v>3</v>
      </c>
      <c r="T33">
        <v>18</v>
      </c>
      <c r="U33">
        <v>81.317298889160156</v>
      </c>
      <c r="V33" t="s">
        <v>95</v>
      </c>
      <c r="W33" t="s">
        <v>95</v>
      </c>
    </row>
    <row r="34" spans="1:23">
      <c r="A34" t="s">
        <v>130</v>
      </c>
      <c r="B34" t="s">
        <v>105</v>
      </c>
      <c r="C34">
        <v>1</v>
      </c>
      <c r="D34" t="s">
        <v>102</v>
      </c>
      <c r="E34" t="s">
        <v>99</v>
      </c>
      <c r="F34" t="s">
        <v>91</v>
      </c>
      <c r="G34" t="s">
        <v>92</v>
      </c>
      <c r="H34" t="s">
        <v>93</v>
      </c>
      <c r="I34" t="s">
        <v>94</v>
      </c>
      <c r="J34">
        <v>21.0976725210719</v>
      </c>
      <c r="K34">
        <v>21.075235849675181</v>
      </c>
      <c r="L34">
        <v>3.1730244983747886E-2</v>
      </c>
      <c r="M34">
        <v>36.772069956793615</v>
      </c>
      <c r="P34" t="b">
        <v>1</v>
      </c>
      <c r="Q34">
        <v>1.4200570360644878E-2</v>
      </c>
      <c r="R34" t="b">
        <v>1</v>
      </c>
      <c r="S34">
        <v>3</v>
      </c>
      <c r="T34">
        <v>18</v>
      </c>
      <c r="U34">
        <v>81.496757507324219</v>
      </c>
      <c r="V34" t="s">
        <v>95</v>
      </c>
      <c r="W34" t="s">
        <v>95</v>
      </c>
    </row>
    <row r="35" spans="1:23">
      <c r="A35" t="s">
        <v>131</v>
      </c>
      <c r="B35" t="s">
        <v>105</v>
      </c>
      <c r="C35">
        <v>2</v>
      </c>
      <c r="D35" t="s">
        <v>23</v>
      </c>
      <c r="E35" t="s">
        <v>90</v>
      </c>
      <c r="F35" t="s">
        <v>91</v>
      </c>
      <c r="G35" t="s">
        <v>92</v>
      </c>
      <c r="H35" t="s">
        <v>93</v>
      </c>
      <c r="I35" t="s">
        <v>94</v>
      </c>
      <c r="J35">
        <v>18.341191975240335</v>
      </c>
      <c r="K35">
        <v>18.307944934473852</v>
      </c>
      <c r="L35">
        <v>4.7018415960731273E-2</v>
      </c>
      <c r="M35">
        <v>137.22637939453125</v>
      </c>
      <c r="N35">
        <f>AVERAGE(M35:M36)</f>
        <v>139.44101715087891</v>
      </c>
      <c r="O35">
        <f>N35/N39</f>
        <v>1.0297617732121833</v>
      </c>
      <c r="P35" t="b">
        <v>1</v>
      </c>
      <c r="Q35">
        <v>1.4200570360644878E-2</v>
      </c>
      <c r="R35" t="b">
        <v>1</v>
      </c>
      <c r="S35">
        <v>3</v>
      </c>
      <c r="T35">
        <v>17</v>
      </c>
      <c r="U35">
        <v>81.137832641601562</v>
      </c>
      <c r="V35" t="s">
        <v>95</v>
      </c>
      <c r="W35" t="s">
        <v>95</v>
      </c>
    </row>
    <row r="36" spans="1:23">
      <c r="A36" t="s">
        <v>132</v>
      </c>
      <c r="B36" t="s">
        <v>105</v>
      </c>
      <c r="C36">
        <v>2</v>
      </c>
      <c r="D36" t="s">
        <v>23</v>
      </c>
      <c r="E36" t="s">
        <v>90</v>
      </c>
      <c r="F36" t="s">
        <v>91</v>
      </c>
      <c r="G36" t="s">
        <v>92</v>
      </c>
      <c r="H36" t="s">
        <v>93</v>
      </c>
      <c r="I36" t="s">
        <v>94</v>
      </c>
      <c r="J36">
        <v>18.274697893707369</v>
      </c>
      <c r="K36">
        <v>18.307944934473852</v>
      </c>
      <c r="L36">
        <v>4.7018415960731273E-2</v>
      </c>
      <c r="M36">
        <v>141.65565490722656</v>
      </c>
      <c r="P36" t="b">
        <v>1</v>
      </c>
      <c r="Q36">
        <v>1.4200570360644878E-2</v>
      </c>
      <c r="R36" t="b">
        <v>1</v>
      </c>
      <c r="S36">
        <v>3</v>
      </c>
      <c r="T36">
        <v>16</v>
      </c>
      <c r="U36">
        <v>80.9583740234375</v>
      </c>
      <c r="V36" t="s">
        <v>95</v>
      </c>
      <c r="W36" t="s">
        <v>95</v>
      </c>
    </row>
    <row r="37" spans="1:23">
      <c r="A37" t="s">
        <v>133</v>
      </c>
      <c r="B37" t="s">
        <v>105</v>
      </c>
      <c r="C37">
        <v>2</v>
      </c>
      <c r="D37" t="s">
        <v>23</v>
      </c>
      <c r="E37" t="s">
        <v>99</v>
      </c>
      <c r="F37" t="s">
        <v>91</v>
      </c>
      <c r="G37" t="s">
        <v>92</v>
      </c>
      <c r="H37" t="s">
        <v>93</v>
      </c>
      <c r="I37" t="s">
        <v>94</v>
      </c>
      <c r="J37">
        <v>18.266116724305881</v>
      </c>
      <c r="K37">
        <v>17.883872669758869</v>
      </c>
      <c r="L37">
        <v>0.54057472607686585</v>
      </c>
      <c r="M37">
        <v>142.23757934570312</v>
      </c>
      <c r="N37">
        <f>AVERAGE(M37:M38)</f>
        <v>173.5899658203125</v>
      </c>
      <c r="O37">
        <f>N37/N41</f>
        <v>0.9976080673490606</v>
      </c>
      <c r="P37" t="b">
        <v>1</v>
      </c>
      <c r="Q37">
        <v>1.4200570360644878E-2</v>
      </c>
      <c r="R37" t="b">
        <v>1</v>
      </c>
      <c r="S37">
        <v>3</v>
      </c>
      <c r="T37">
        <v>17</v>
      </c>
      <c r="U37">
        <v>80.778915405273438</v>
      </c>
      <c r="V37" t="s">
        <v>95</v>
      </c>
      <c r="W37" t="s">
        <v>95</v>
      </c>
    </row>
    <row r="38" spans="1:23">
      <c r="A38" t="s">
        <v>134</v>
      </c>
      <c r="B38" t="s">
        <v>105</v>
      </c>
      <c r="C38">
        <v>2</v>
      </c>
      <c r="D38" t="s">
        <v>23</v>
      </c>
      <c r="E38" t="s">
        <v>99</v>
      </c>
      <c r="F38" t="s">
        <v>91</v>
      </c>
      <c r="G38" t="s">
        <v>92</v>
      </c>
      <c r="H38" t="s">
        <v>93</v>
      </c>
      <c r="I38" t="s">
        <v>94</v>
      </c>
      <c r="J38">
        <v>17.501628615211857</v>
      </c>
      <c r="K38">
        <v>17.883872669758869</v>
      </c>
      <c r="L38">
        <v>0.54057472607686585</v>
      </c>
      <c r="M38">
        <v>204.94235229492188</v>
      </c>
      <c r="P38" t="b">
        <v>1</v>
      </c>
      <c r="Q38">
        <v>1.4200570360644878E-2</v>
      </c>
      <c r="R38" t="b">
        <v>1</v>
      </c>
      <c r="S38">
        <v>3</v>
      </c>
      <c r="T38">
        <v>16</v>
      </c>
      <c r="U38">
        <v>80.599456787109375</v>
      </c>
      <c r="V38" t="s">
        <v>95</v>
      </c>
      <c r="W38" t="s">
        <v>95</v>
      </c>
    </row>
    <row r="39" spans="1:23">
      <c r="A39" t="s">
        <v>135</v>
      </c>
      <c r="B39" t="s">
        <v>105</v>
      </c>
      <c r="C39">
        <v>2</v>
      </c>
      <c r="D39" t="s">
        <v>102</v>
      </c>
      <c r="E39" t="s">
        <v>90</v>
      </c>
      <c r="F39" t="s">
        <v>91</v>
      </c>
      <c r="G39" t="s">
        <v>92</v>
      </c>
      <c r="H39" t="s">
        <v>93</v>
      </c>
      <c r="I39" t="s">
        <v>94</v>
      </c>
      <c r="J39">
        <v>18.397736360500687</v>
      </c>
      <c r="K39">
        <v>18.369261964649034</v>
      </c>
      <c r="L39">
        <v>4.0268876793787725E-2</v>
      </c>
      <c r="M39">
        <v>133.56899999999999</v>
      </c>
      <c r="N39">
        <f>AVERAGE(M39:M40)</f>
        <v>135.41094724842438</v>
      </c>
      <c r="P39" t="b">
        <v>1</v>
      </c>
      <c r="Q39">
        <v>1.4200570360644878E-2</v>
      </c>
      <c r="R39" t="b">
        <v>1</v>
      </c>
      <c r="S39">
        <v>3</v>
      </c>
      <c r="T39">
        <v>16</v>
      </c>
      <c r="U39">
        <v>80.778915405273438</v>
      </c>
      <c r="V39" t="s">
        <v>95</v>
      </c>
      <c r="W39" t="s">
        <v>95</v>
      </c>
    </row>
    <row r="40" spans="1:23">
      <c r="A40" t="s">
        <v>136</v>
      </c>
      <c r="B40" t="s">
        <v>105</v>
      </c>
      <c r="C40">
        <v>2</v>
      </c>
      <c r="D40" t="s">
        <v>102</v>
      </c>
      <c r="E40" t="s">
        <v>90</v>
      </c>
      <c r="F40" t="s">
        <v>91</v>
      </c>
      <c r="G40" t="s">
        <v>92</v>
      </c>
      <c r="H40" t="s">
        <v>93</v>
      </c>
      <c r="I40" t="s">
        <v>94</v>
      </c>
      <c r="J40">
        <v>18.340787568797381</v>
      </c>
      <c r="K40">
        <v>18.369261964649034</v>
      </c>
      <c r="L40">
        <v>4.0268876793787725E-2</v>
      </c>
      <c r="M40">
        <v>137.25289449684877</v>
      </c>
      <c r="P40" t="b">
        <v>1</v>
      </c>
      <c r="Q40">
        <v>1.4200570360644878E-2</v>
      </c>
      <c r="R40" t="b">
        <v>1</v>
      </c>
      <c r="S40">
        <v>3</v>
      </c>
      <c r="T40">
        <v>16</v>
      </c>
      <c r="U40">
        <v>81.137832641601562</v>
      </c>
      <c r="V40" t="s">
        <v>95</v>
      </c>
      <c r="W40" t="s">
        <v>95</v>
      </c>
    </row>
    <row r="41" spans="1:23">
      <c r="A41" t="s">
        <v>137</v>
      </c>
      <c r="B41" t="s">
        <v>105</v>
      </c>
      <c r="C41">
        <v>2</v>
      </c>
      <c r="D41" t="s">
        <v>102</v>
      </c>
      <c r="E41" t="s">
        <v>99</v>
      </c>
      <c r="F41" t="s">
        <v>91</v>
      </c>
      <c r="G41" t="s">
        <v>92</v>
      </c>
      <c r="H41" t="s">
        <v>93</v>
      </c>
      <c r="I41" t="s">
        <v>94</v>
      </c>
      <c r="J41">
        <v>17.832162536406685</v>
      </c>
      <c r="K41">
        <v>17.84418500972814</v>
      </c>
      <c r="L41">
        <v>1.7002344824470224E-2</v>
      </c>
      <c r="M41">
        <v>175.00559999999999</v>
      </c>
      <c r="N41">
        <f>AVERAGE(M41:M42)</f>
        <v>174.00617687624793</v>
      </c>
      <c r="P41" t="b">
        <v>1</v>
      </c>
      <c r="Q41">
        <v>1.4200570360644878E-2</v>
      </c>
      <c r="R41" t="b">
        <v>1</v>
      </c>
      <c r="S41">
        <v>3</v>
      </c>
      <c r="T41">
        <v>17</v>
      </c>
      <c r="U41">
        <v>81.317298889160156</v>
      </c>
      <c r="V41" t="s">
        <v>95</v>
      </c>
      <c r="W41" t="s">
        <v>95</v>
      </c>
    </row>
    <row r="42" spans="1:23">
      <c r="A42" t="s">
        <v>138</v>
      </c>
      <c r="B42" t="s">
        <v>105</v>
      </c>
      <c r="C42">
        <v>2</v>
      </c>
      <c r="D42" t="s">
        <v>102</v>
      </c>
      <c r="E42" t="s">
        <v>99</v>
      </c>
      <c r="F42" t="s">
        <v>91</v>
      </c>
      <c r="G42" t="s">
        <v>92</v>
      </c>
      <c r="H42" t="s">
        <v>93</v>
      </c>
      <c r="I42" t="s">
        <v>94</v>
      </c>
      <c r="J42">
        <v>17.856207483049594</v>
      </c>
      <c r="K42">
        <v>17.84418500972814</v>
      </c>
      <c r="L42">
        <v>1.7002344824470224E-2</v>
      </c>
      <c r="M42">
        <v>173.00675375249588</v>
      </c>
      <c r="P42" t="b">
        <v>1</v>
      </c>
      <c r="Q42">
        <v>1.4200570360644878E-2</v>
      </c>
      <c r="R42" t="b">
        <v>1</v>
      </c>
      <c r="S42">
        <v>3</v>
      </c>
      <c r="T42">
        <v>16</v>
      </c>
      <c r="U42">
        <v>81.496757507324219</v>
      </c>
      <c r="V42" t="s">
        <v>95</v>
      </c>
      <c r="W42" t="s">
        <v>95</v>
      </c>
    </row>
    <row r="43" spans="1:23">
      <c r="A43" t="s">
        <v>139</v>
      </c>
      <c r="B43" t="s">
        <v>105</v>
      </c>
      <c r="C43">
        <v>3</v>
      </c>
      <c r="D43" t="s">
        <v>23</v>
      </c>
      <c r="E43" t="s">
        <v>90</v>
      </c>
      <c r="F43" t="s">
        <v>91</v>
      </c>
      <c r="G43" t="s">
        <v>92</v>
      </c>
      <c r="H43" t="s">
        <v>93</v>
      </c>
      <c r="I43" t="s">
        <v>94</v>
      </c>
      <c r="J43">
        <v>20.320323654607073</v>
      </c>
      <c r="K43">
        <v>20.137265861463796</v>
      </c>
      <c r="L43">
        <v>0.2588828137613135</v>
      </c>
      <c r="M43">
        <v>53.309402465820312</v>
      </c>
      <c r="N43">
        <f>AVERAGE(M43:M44)</f>
        <v>58.404146194458008</v>
      </c>
      <c r="O43">
        <f>N43/N47</f>
        <v>1.0859474114378076</v>
      </c>
      <c r="P43" t="b">
        <v>1</v>
      </c>
      <c r="Q43">
        <v>1.4200570360644878E-2</v>
      </c>
      <c r="R43" t="b">
        <v>1</v>
      </c>
      <c r="S43">
        <v>3</v>
      </c>
      <c r="T43">
        <v>18</v>
      </c>
      <c r="U43">
        <v>81.317298889160156</v>
      </c>
      <c r="V43" t="s">
        <v>95</v>
      </c>
      <c r="W43" t="s">
        <v>95</v>
      </c>
    </row>
    <row r="44" spans="1:23">
      <c r="A44" t="s">
        <v>140</v>
      </c>
      <c r="B44" t="s">
        <v>105</v>
      </c>
      <c r="C44">
        <v>3</v>
      </c>
      <c r="D44" t="s">
        <v>23</v>
      </c>
      <c r="E44" t="s">
        <v>90</v>
      </c>
      <c r="F44" t="s">
        <v>91</v>
      </c>
      <c r="G44" t="s">
        <v>92</v>
      </c>
      <c r="H44" t="s">
        <v>93</v>
      </c>
      <c r="I44" t="s">
        <v>94</v>
      </c>
      <c r="J44">
        <v>19.954208068320515</v>
      </c>
      <c r="K44">
        <v>20.137265861463796</v>
      </c>
      <c r="L44">
        <v>0.2588828137613135</v>
      </c>
      <c r="M44">
        <v>63.498889923095703</v>
      </c>
      <c r="P44" t="b">
        <v>1</v>
      </c>
      <c r="Q44">
        <v>1.4200570360644878E-2</v>
      </c>
      <c r="R44" t="b">
        <v>1</v>
      </c>
      <c r="S44">
        <v>3</v>
      </c>
      <c r="T44">
        <v>18</v>
      </c>
      <c r="U44">
        <v>81.317298889160156</v>
      </c>
      <c r="V44" t="s">
        <v>95</v>
      </c>
      <c r="W44" t="s">
        <v>95</v>
      </c>
    </row>
    <row r="45" spans="1:23">
      <c r="A45" t="s">
        <v>141</v>
      </c>
      <c r="B45" t="s">
        <v>105</v>
      </c>
      <c r="C45">
        <v>3</v>
      </c>
      <c r="D45" t="s">
        <v>23</v>
      </c>
      <c r="E45" t="s">
        <v>99</v>
      </c>
      <c r="F45" t="s">
        <v>91</v>
      </c>
      <c r="G45" t="s">
        <v>92</v>
      </c>
      <c r="H45" t="s">
        <v>93</v>
      </c>
      <c r="I45" t="s">
        <v>94</v>
      </c>
      <c r="J45">
        <v>19.264730179292382</v>
      </c>
      <c r="K45">
        <v>19.412079536507555</v>
      </c>
      <c r="L45">
        <v>0.20838345938065828</v>
      </c>
      <c r="M45">
        <v>88.271446228027344</v>
      </c>
      <c r="N45">
        <f>AVERAGE(M45:M46)</f>
        <v>82.475151062011719</v>
      </c>
      <c r="O45">
        <f>N45/N49</f>
        <v>1.0469125622520794</v>
      </c>
      <c r="P45" t="b">
        <v>1</v>
      </c>
      <c r="Q45">
        <v>1.4200570360644878E-2</v>
      </c>
      <c r="R45" t="b">
        <v>1</v>
      </c>
      <c r="S45">
        <v>3</v>
      </c>
      <c r="T45">
        <v>18</v>
      </c>
      <c r="U45">
        <v>81.496757507324219</v>
      </c>
      <c r="V45" t="s">
        <v>95</v>
      </c>
      <c r="W45" t="s">
        <v>95</v>
      </c>
    </row>
    <row r="46" spans="1:23">
      <c r="A46" t="s">
        <v>142</v>
      </c>
      <c r="B46" t="s">
        <v>105</v>
      </c>
      <c r="C46">
        <v>3</v>
      </c>
      <c r="D46" t="s">
        <v>23</v>
      </c>
      <c r="E46" t="s">
        <v>99</v>
      </c>
      <c r="F46" t="s">
        <v>91</v>
      </c>
      <c r="G46" t="s">
        <v>92</v>
      </c>
      <c r="H46" t="s">
        <v>93</v>
      </c>
      <c r="I46" t="s">
        <v>94</v>
      </c>
      <c r="J46">
        <v>19.559428893722732</v>
      </c>
      <c r="K46">
        <v>19.412079536507555</v>
      </c>
      <c r="L46">
        <v>0.20838345938065828</v>
      </c>
      <c r="M46">
        <v>76.678855895996094</v>
      </c>
      <c r="P46" t="b">
        <v>1</v>
      </c>
      <c r="Q46">
        <v>1.4200570360644878E-2</v>
      </c>
      <c r="R46" t="b">
        <v>1</v>
      </c>
      <c r="S46">
        <v>3</v>
      </c>
      <c r="T46">
        <v>18</v>
      </c>
      <c r="U46">
        <v>81.496757507324219</v>
      </c>
      <c r="V46" t="s">
        <v>95</v>
      </c>
      <c r="W46" t="s">
        <v>95</v>
      </c>
    </row>
    <row r="47" spans="1:23">
      <c r="A47" t="s">
        <v>143</v>
      </c>
      <c r="B47" t="s">
        <v>105</v>
      </c>
      <c r="C47">
        <v>3</v>
      </c>
      <c r="D47" t="s">
        <v>102</v>
      </c>
      <c r="E47" t="s">
        <v>90</v>
      </c>
      <c r="F47" t="s">
        <v>91</v>
      </c>
      <c r="G47" t="s">
        <v>92</v>
      </c>
      <c r="H47" t="s">
        <v>93</v>
      </c>
      <c r="I47" t="s">
        <v>94</v>
      </c>
      <c r="J47">
        <v>20.28538104352014</v>
      </c>
      <c r="K47">
        <v>20.3019244195746</v>
      </c>
      <c r="L47">
        <v>2.3395866783656877E-2</v>
      </c>
      <c r="M47">
        <v>54.206800000000001</v>
      </c>
      <c r="N47">
        <f>AVERAGE(M47:M48)</f>
        <v>53.781744474283713</v>
      </c>
      <c r="P47" t="b">
        <v>1</v>
      </c>
      <c r="Q47">
        <v>1.4200570360644878E-2</v>
      </c>
      <c r="R47" t="b">
        <v>1</v>
      </c>
      <c r="S47">
        <v>3</v>
      </c>
      <c r="T47">
        <v>17</v>
      </c>
      <c r="U47">
        <v>81.317298889160156</v>
      </c>
      <c r="V47" t="s">
        <v>95</v>
      </c>
      <c r="W47" t="s">
        <v>95</v>
      </c>
    </row>
    <row r="48" spans="1:23">
      <c r="A48" t="s">
        <v>144</v>
      </c>
      <c r="B48" t="s">
        <v>105</v>
      </c>
      <c r="C48">
        <v>3</v>
      </c>
      <c r="D48" t="s">
        <v>102</v>
      </c>
      <c r="E48" t="s">
        <v>90</v>
      </c>
      <c r="F48" t="s">
        <v>91</v>
      </c>
      <c r="G48" t="s">
        <v>92</v>
      </c>
      <c r="H48" t="s">
        <v>93</v>
      </c>
      <c r="I48" t="s">
        <v>94</v>
      </c>
      <c r="J48">
        <v>20.318467795629061</v>
      </c>
      <c r="K48">
        <v>20.3019244195746</v>
      </c>
      <c r="L48">
        <v>2.3395866783656877E-2</v>
      </c>
      <c r="M48">
        <v>53.356688948567424</v>
      </c>
      <c r="P48" t="b">
        <v>1</v>
      </c>
      <c r="Q48">
        <v>1.4200570360644878E-2</v>
      </c>
      <c r="R48" t="b">
        <v>1</v>
      </c>
      <c r="S48">
        <v>3</v>
      </c>
      <c r="T48">
        <v>17</v>
      </c>
      <c r="U48">
        <v>81.676216125488281</v>
      </c>
      <c r="V48" t="s">
        <v>95</v>
      </c>
      <c r="W48" t="s">
        <v>95</v>
      </c>
    </row>
    <row r="49" spans="1:23">
      <c r="A49" t="s">
        <v>145</v>
      </c>
      <c r="B49" t="s">
        <v>105</v>
      </c>
      <c r="C49">
        <v>3</v>
      </c>
      <c r="D49" t="s">
        <v>102</v>
      </c>
      <c r="E49" t="s">
        <v>99</v>
      </c>
      <c r="F49" t="s">
        <v>91</v>
      </c>
      <c r="G49" t="s">
        <v>92</v>
      </c>
      <c r="H49" t="s">
        <v>93</v>
      </c>
      <c r="I49" t="s">
        <v>94</v>
      </c>
      <c r="J49">
        <v>19.526475146375113</v>
      </c>
      <c r="K49">
        <v>19.502991400397182</v>
      </c>
      <c r="L49">
        <v>3.321103205731419E-2</v>
      </c>
      <c r="M49">
        <v>77.895600000000002</v>
      </c>
      <c r="N49">
        <f>AVERAGE(M49:M50)</f>
        <v>78.779407216772938</v>
      </c>
      <c r="P49" t="b">
        <v>1</v>
      </c>
      <c r="Q49">
        <v>1.4200570360644878E-2</v>
      </c>
      <c r="R49" t="b">
        <v>1</v>
      </c>
      <c r="S49">
        <v>3</v>
      </c>
      <c r="T49">
        <v>17</v>
      </c>
      <c r="U49">
        <v>81.496757507324219</v>
      </c>
      <c r="V49" t="s">
        <v>95</v>
      </c>
      <c r="W49" t="s">
        <v>95</v>
      </c>
    </row>
    <row r="50" spans="1:23">
      <c r="A50" t="s">
        <v>146</v>
      </c>
      <c r="B50" t="s">
        <v>105</v>
      </c>
      <c r="C50">
        <v>3</v>
      </c>
      <c r="D50" t="s">
        <v>102</v>
      </c>
      <c r="E50" t="s">
        <v>99</v>
      </c>
      <c r="F50" t="s">
        <v>91</v>
      </c>
      <c r="G50" t="s">
        <v>92</v>
      </c>
      <c r="H50" t="s">
        <v>93</v>
      </c>
      <c r="I50" t="s">
        <v>94</v>
      </c>
      <c r="J50">
        <v>19.479507654419251</v>
      </c>
      <c r="K50">
        <v>19.502991400397182</v>
      </c>
      <c r="L50">
        <v>3.321103205731419E-2</v>
      </c>
      <c r="M50">
        <v>79.663214433545875</v>
      </c>
      <c r="P50" t="b">
        <v>1</v>
      </c>
      <c r="Q50">
        <v>1.4200570360644878E-2</v>
      </c>
      <c r="R50" t="b">
        <v>1</v>
      </c>
      <c r="S50">
        <v>3</v>
      </c>
      <c r="T50">
        <v>16</v>
      </c>
      <c r="U50">
        <v>81.137832641601562</v>
      </c>
      <c r="V50" t="s">
        <v>95</v>
      </c>
      <c r="W50" t="s">
        <v>95</v>
      </c>
    </row>
    <row r="51" spans="1:23">
      <c r="A51" s="2" t="s">
        <v>202</v>
      </c>
      <c r="J51" t="s">
        <v>95</v>
      </c>
      <c r="K51" t="s">
        <v>95</v>
      </c>
      <c r="L51" t="s">
        <v>95</v>
      </c>
      <c r="M51" s="2"/>
      <c r="P51" t="b">
        <v>1</v>
      </c>
      <c r="Q51">
        <v>1.4200570360644878E-2</v>
      </c>
      <c r="R51" t="b">
        <v>1</v>
      </c>
      <c r="S51">
        <v>3</v>
      </c>
      <c r="T51">
        <v>17</v>
      </c>
      <c r="U51" t="s">
        <v>95</v>
      </c>
      <c r="V51" t="s">
        <v>95</v>
      </c>
      <c r="W51" t="s">
        <v>95</v>
      </c>
    </row>
    <row r="52" spans="1:23">
      <c r="A52" t="s">
        <v>150</v>
      </c>
      <c r="F52" t="s">
        <v>91</v>
      </c>
      <c r="G52" t="s">
        <v>148</v>
      </c>
      <c r="H52" t="s">
        <v>93</v>
      </c>
      <c r="I52" t="s">
        <v>94</v>
      </c>
      <c r="J52">
        <v>22.678783416748047</v>
      </c>
      <c r="K52">
        <v>22.238630294799801</v>
      </c>
      <c r="L52">
        <v>0.62247049808502097</v>
      </c>
      <c r="M52">
        <v>20</v>
      </c>
      <c r="N52" t="s">
        <v>95</v>
      </c>
      <c r="P52" t="b">
        <v>1</v>
      </c>
      <c r="Q52">
        <v>1.4200570360644878E-2</v>
      </c>
      <c r="R52" t="b">
        <v>1</v>
      </c>
      <c r="S52">
        <v>3</v>
      </c>
      <c r="T52">
        <v>21</v>
      </c>
      <c r="U52">
        <v>81.855674743652344</v>
      </c>
      <c r="V52" t="s">
        <v>95</v>
      </c>
      <c r="W52" t="s">
        <v>95</v>
      </c>
    </row>
    <row r="53" spans="1:23">
      <c r="A53" t="s">
        <v>151</v>
      </c>
      <c r="F53" t="s">
        <v>91</v>
      </c>
      <c r="G53" t="s">
        <v>148</v>
      </c>
      <c r="H53" t="s">
        <v>93</v>
      </c>
      <c r="I53" t="s">
        <v>94</v>
      </c>
      <c r="J53">
        <v>21.798477172851562</v>
      </c>
      <c r="K53">
        <v>22.238630294799805</v>
      </c>
      <c r="L53">
        <v>0.62247049808502197</v>
      </c>
      <c r="M53">
        <v>20</v>
      </c>
      <c r="N53" t="s">
        <v>95</v>
      </c>
      <c r="P53" t="b">
        <v>1</v>
      </c>
      <c r="Q53">
        <v>1.4200570360644878E-2</v>
      </c>
      <c r="R53" t="b">
        <v>1</v>
      </c>
      <c r="S53">
        <v>3</v>
      </c>
      <c r="T53">
        <v>20</v>
      </c>
      <c r="U53">
        <v>81.855674743652344</v>
      </c>
      <c r="V53" t="s">
        <v>95</v>
      </c>
      <c r="W53" t="s">
        <v>95</v>
      </c>
    </row>
    <row r="54" spans="1:23">
      <c r="A54" t="s">
        <v>152</v>
      </c>
      <c r="F54" t="s">
        <v>91</v>
      </c>
      <c r="G54" t="s">
        <v>148</v>
      </c>
      <c r="H54" t="s">
        <v>93</v>
      </c>
      <c r="I54" t="s">
        <v>94</v>
      </c>
      <c r="J54">
        <v>26.355707168579102</v>
      </c>
      <c r="K54">
        <v>26.008266448974609</v>
      </c>
      <c r="L54">
        <v>0.49135673046112061</v>
      </c>
      <c r="M54">
        <v>4</v>
      </c>
      <c r="N54" t="s">
        <v>95</v>
      </c>
      <c r="P54" t="b">
        <v>1</v>
      </c>
      <c r="Q54">
        <v>1.4200570360644878E-2</v>
      </c>
      <c r="R54" t="b">
        <v>1</v>
      </c>
      <c r="S54">
        <v>3</v>
      </c>
      <c r="T54">
        <v>25</v>
      </c>
      <c r="U54">
        <v>81.676216125488281</v>
      </c>
      <c r="V54" t="s">
        <v>95</v>
      </c>
      <c r="W54" t="s">
        <v>95</v>
      </c>
    </row>
    <row r="55" spans="1:23">
      <c r="A55" t="s">
        <v>153</v>
      </c>
      <c r="F55" t="s">
        <v>91</v>
      </c>
      <c r="G55" t="s">
        <v>148</v>
      </c>
      <c r="H55" t="s">
        <v>93</v>
      </c>
      <c r="I55" t="s">
        <v>94</v>
      </c>
      <c r="J55">
        <v>25.660823822021484</v>
      </c>
      <c r="K55">
        <v>26.008266448974609</v>
      </c>
      <c r="L55">
        <v>0.49135673046112061</v>
      </c>
      <c r="M55">
        <v>4</v>
      </c>
      <c r="N55" t="s">
        <v>95</v>
      </c>
      <c r="P55" t="b">
        <v>1</v>
      </c>
      <c r="Q55">
        <v>1.4200570360644878E-2</v>
      </c>
      <c r="R55" t="b">
        <v>1</v>
      </c>
      <c r="S55">
        <v>3</v>
      </c>
      <c r="T55">
        <v>24</v>
      </c>
      <c r="U55">
        <v>81.855674743652344</v>
      </c>
      <c r="V55" t="s">
        <v>95</v>
      </c>
      <c r="W55" t="s">
        <v>95</v>
      </c>
    </row>
    <row r="56" spans="1:23">
      <c r="A56" t="s">
        <v>154</v>
      </c>
      <c r="F56" t="s">
        <v>91</v>
      </c>
      <c r="G56" t="s">
        <v>148</v>
      </c>
      <c r="H56" t="s">
        <v>93</v>
      </c>
      <c r="I56" t="s">
        <v>94</v>
      </c>
      <c r="J56">
        <v>28.312255859375</v>
      </c>
      <c r="K56">
        <v>28.976301193237305</v>
      </c>
      <c r="L56">
        <v>0.9391019344329834</v>
      </c>
      <c r="M56">
        <v>0.8</v>
      </c>
      <c r="N56" t="s">
        <v>95</v>
      </c>
      <c r="P56" t="b">
        <v>1</v>
      </c>
      <c r="Q56">
        <v>1.4200570360644878E-2</v>
      </c>
      <c r="R56" t="b">
        <v>1</v>
      </c>
      <c r="S56">
        <v>3</v>
      </c>
      <c r="T56">
        <v>27</v>
      </c>
      <c r="U56">
        <v>81.496757507324219</v>
      </c>
      <c r="V56" t="s">
        <v>95</v>
      </c>
      <c r="W56" t="s">
        <v>95</v>
      </c>
    </row>
    <row r="57" spans="1:23">
      <c r="A57" t="s">
        <v>155</v>
      </c>
      <c r="F57" t="s">
        <v>91</v>
      </c>
      <c r="G57" t="s">
        <v>148</v>
      </c>
      <c r="H57" t="s">
        <v>93</v>
      </c>
      <c r="I57" t="s">
        <v>94</v>
      </c>
      <c r="J57">
        <v>29.640346527099609</v>
      </c>
      <c r="K57">
        <v>28.976301193237305</v>
      </c>
      <c r="L57">
        <v>0.9391019344329834</v>
      </c>
      <c r="M57">
        <v>0.80000001192092896</v>
      </c>
      <c r="N57" t="s">
        <v>95</v>
      </c>
      <c r="P57" t="b">
        <v>1</v>
      </c>
      <c r="Q57">
        <v>1.4200570360644878E-2</v>
      </c>
      <c r="R57" t="b">
        <v>1</v>
      </c>
      <c r="S57">
        <v>3</v>
      </c>
      <c r="T57">
        <v>28</v>
      </c>
      <c r="U57">
        <v>81.676216125488281</v>
      </c>
      <c r="V57" t="s">
        <v>95</v>
      </c>
      <c r="W57" t="s">
        <v>95</v>
      </c>
    </row>
    <row r="58" spans="1:23">
      <c r="A58" t="s">
        <v>156</v>
      </c>
      <c r="F58" t="s">
        <v>91</v>
      </c>
      <c r="G58" t="s">
        <v>157</v>
      </c>
      <c r="H58" t="s">
        <v>93</v>
      </c>
      <c r="I58" t="s">
        <v>94</v>
      </c>
      <c r="J58">
        <v>32.463951110839844</v>
      </c>
      <c r="K58">
        <v>31.765251159667969</v>
      </c>
      <c r="L58">
        <v>0.98811094697668489</v>
      </c>
      <c r="M58" t="s">
        <v>95</v>
      </c>
      <c r="N58" t="s">
        <v>95</v>
      </c>
      <c r="P58" t="b">
        <v>1</v>
      </c>
      <c r="Q58">
        <v>1.4200570360644878E-2</v>
      </c>
      <c r="R58" t="b">
        <v>1</v>
      </c>
      <c r="S58">
        <v>3</v>
      </c>
      <c r="T58">
        <v>30</v>
      </c>
      <c r="U58">
        <v>81.676216125488281</v>
      </c>
      <c r="V58">
        <v>62.115135192871094</v>
      </c>
      <c r="W58" t="s">
        <v>95</v>
      </c>
    </row>
    <row r="59" spans="1:23">
      <c r="A59" t="s">
        <v>158</v>
      </c>
      <c r="F59" t="s">
        <v>91</v>
      </c>
      <c r="G59" t="s">
        <v>157</v>
      </c>
      <c r="H59" t="s">
        <v>93</v>
      </c>
      <c r="I59" t="s">
        <v>94</v>
      </c>
      <c r="J59">
        <v>31.066551208496094</v>
      </c>
      <c r="K59">
        <v>31.765251159667969</v>
      </c>
      <c r="L59">
        <v>0.98811094697668489</v>
      </c>
      <c r="M59" t="s">
        <v>95</v>
      </c>
      <c r="N59" t="s">
        <v>95</v>
      </c>
      <c r="P59" t="b">
        <v>1</v>
      </c>
      <c r="Q59">
        <v>1.4200570360644878E-2</v>
      </c>
      <c r="R59" t="b">
        <v>1</v>
      </c>
      <c r="S59">
        <v>3</v>
      </c>
      <c r="T59">
        <v>29</v>
      </c>
      <c r="U59">
        <v>81.855674743652344</v>
      </c>
      <c r="V59">
        <v>61.935676574707031</v>
      </c>
      <c r="W59" t="s">
        <v>95</v>
      </c>
    </row>
    <row r="60" spans="1:23">
      <c r="A60" t="s">
        <v>159</v>
      </c>
      <c r="F60" t="s">
        <v>95</v>
      </c>
      <c r="G60" t="s">
        <v>95</v>
      </c>
      <c r="H60" t="s">
        <v>95</v>
      </c>
      <c r="I60" t="s">
        <v>95</v>
      </c>
      <c r="J60" t="s">
        <v>95</v>
      </c>
      <c r="K60" t="s">
        <v>95</v>
      </c>
      <c r="L60" t="s">
        <v>95</v>
      </c>
      <c r="M60" t="s">
        <v>95</v>
      </c>
      <c r="N60" t="s">
        <v>95</v>
      </c>
      <c r="P60" t="s">
        <v>95</v>
      </c>
      <c r="Q60" t="s">
        <v>95</v>
      </c>
      <c r="R60" t="s">
        <v>95</v>
      </c>
      <c r="S60" t="s">
        <v>95</v>
      </c>
      <c r="T60" t="s">
        <v>95</v>
      </c>
      <c r="U60" t="s">
        <v>95</v>
      </c>
      <c r="V60" t="s">
        <v>95</v>
      </c>
    </row>
    <row r="61" spans="1:23">
      <c r="A61" t="s">
        <v>160</v>
      </c>
      <c r="W61" t="s">
        <v>95</v>
      </c>
    </row>
    <row r="62" spans="1:23">
      <c r="A62" t="s">
        <v>161</v>
      </c>
      <c r="W62" t="s">
        <v>95</v>
      </c>
    </row>
    <row r="63" spans="1:23">
      <c r="A63" t="s">
        <v>162</v>
      </c>
      <c r="F63" t="s">
        <v>95</v>
      </c>
      <c r="G63" t="s">
        <v>95</v>
      </c>
      <c r="H63" t="s">
        <v>95</v>
      </c>
      <c r="I63" t="s">
        <v>95</v>
      </c>
      <c r="J63" t="s">
        <v>95</v>
      </c>
      <c r="K63" t="s">
        <v>95</v>
      </c>
      <c r="L63" t="s">
        <v>95</v>
      </c>
      <c r="M63" t="s">
        <v>95</v>
      </c>
      <c r="N63" t="s">
        <v>95</v>
      </c>
      <c r="P63" t="s">
        <v>95</v>
      </c>
      <c r="Q63" t="s">
        <v>95</v>
      </c>
      <c r="R63" t="s">
        <v>95</v>
      </c>
      <c r="S63" t="s">
        <v>95</v>
      </c>
      <c r="T63" t="s">
        <v>95</v>
      </c>
      <c r="U63" t="s">
        <v>95</v>
      </c>
      <c r="V63" t="s">
        <v>95</v>
      </c>
      <c r="W63" t="s">
        <v>95</v>
      </c>
    </row>
    <row r="64" spans="1:23">
      <c r="A64" t="s">
        <v>163</v>
      </c>
      <c r="F64" t="s">
        <v>95</v>
      </c>
      <c r="G64" t="s">
        <v>95</v>
      </c>
      <c r="H64" t="s">
        <v>95</v>
      </c>
      <c r="I64" t="s">
        <v>95</v>
      </c>
      <c r="K64" t="s">
        <v>95</v>
      </c>
      <c r="M64" t="s">
        <v>95</v>
      </c>
      <c r="N64" t="s">
        <v>95</v>
      </c>
      <c r="P64" t="s">
        <v>95</v>
      </c>
      <c r="Q64" t="s">
        <v>95</v>
      </c>
      <c r="R64" t="s">
        <v>95</v>
      </c>
      <c r="S64" t="s">
        <v>95</v>
      </c>
      <c r="T64" t="s">
        <v>95</v>
      </c>
      <c r="U64" t="s">
        <v>95</v>
      </c>
      <c r="V64" t="s">
        <v>95</v>
      </c>
      <c r="W64" t="s">
        <v>95</v>
      </c>
    </row>
    <row r="65" spans="1:23">
      <c r="A65" t="s">
        <v>164</v>
      </c>
      <c r="F65" t="s">
        <v>95</v>
      </c>
      <c r="G65" t="s">
        <v>95</v>
      </c>
      <c r="H65" t="s">
        <v>95</v>
      </c>
      <c r="I65" t="s">
        <v>95</v>
      </c>
      <c r="K65" t="s">
        <v>95</v>
      </c>
      <c r="L65" t="s">
        <v>95</v>
      </c>
      <c r="M65" t="s">
        <v>95</v>
      </c>
      <c r="P65" t="s">
        <v>95</v>
      </c>
      <c r="Q65" t="s">
        <v>95</v>
      </c>
      <c r="R65" t="s">
        <v>95</v>
      </c>
      <c r="S65" t="s">
        <v>95</v>
      </c>
      <c r="T65" t="s">
        <v>95</v>
      </c>
      <c r="U65" t="s">
        <v>95</v>
      </c>
      <c r="V65" t="s">
        <v>95</v>
      </c>
      <c r="W65" t="s">
        <v>95</v>
      </c>
    </row>
    <row r="66" spans="1:23">
      <c r="A66" t="s">
        <v>165</v>
      </c>
      <c r="F66" t="s">
        <v>95</v>
      </c>
      <c r="G66" t="s">
        <v>95</v>
      </c>
      <c r="H66" t="s">
        <v>95</v>
      </c>
      <c r="I66" t="s">
        <v>95</v>
      </c>
      <c r="J66" t="s">
        <v>95</v>
      </c>
      <c r="K66" t="s">
        <v>95</v>
      </c>
      <c r="L66" t="s">
        <v>95</v>
      </c>
      <c r="M66" t="s">
        <v>95</v>
      </c>
      <c r="N66" t="s">
        <v>95</v>
      </c>
      <c r="P66" t="s">
        <v>95</v>
      </c>
      <c r="Q66" t="s">
        <v>95</v>
      </c>
      <c r="R66" t="s">
        <v>95</v>
      </c>
      <c r="S66" t="s">
        <v>95</v>
      </c>
      <c r="T66" t="s">
        <v>95</v>
      </c>
      <c r="U66" t="s">
        <v>95</v>
      </c>
      <c r="V66" t="s">
        <v>95</v>
      </c>
      <c r="W66" t="s">
        <v>95</v>
      </c>
    </row>
    <row r="67" spans="1:23">
      <c r="A67" t="s">
        <v>166</v>
      </c>
      <c r="F67" t="s">
        <v>95</v>
      </c>
      <c r="G67" t="s">
        <v>95</v>
      </c>
      <c r="H67" t="s">
        <v>95</v>
      </c>
      <c r="I67" t="s">
        <v>95</v>
      </c>
      <c r="J67" t="s">
        <v>95</v>
      </c>
      <c r="K67" t="s">
        <v>95</v>
      </c>
      <c r="L67" t="s">
        <v>95</v>
      </c>
      <c r="M67" t="s">
        <v>95</v>
      </c>
      <c r="N67" t="s">
        <v>95</v>
      </c>
      <c r="P67" t="s">
        <v>95</v>
      </c>
      <c r="Q67" t="s">
        <v>95</v>
      </c>
      <c r="R67" t="s">
        <v>95</v>
      </c>
      <c r="S67" t="s">
        <v>95</v>
      </c>
      <c r="T67" t="s">
        <v>95</v>
      </c>
      <c r="U67" t="s">
        <v>95</v>
      </c>
      <c r="V67" t="s">
        <v>95</v>
      </c>
      <c r="W67" t="s">
        <v>95</v>
      </c>
    </row>
    <row r="68" spans="1:23">
      <c r="A68" t="s">
        <v>167</v>
      </c>
      <c r="F68" t="s">
        <v>95</v>
      </c>
      <c r="G68" t="s">
        <v>95</v>
      </c>
      <c r="H68" t="s">
        <v>95</v>
      </c>
      <c r="I68" t="s">
        <v>95</v>
      </c>
      <c r="J68" t="s">
        <v>95</v>
      </c>
      <c r="K68" t="s">
        <v>95</v>
      </c>
      <c r="L68" t="s">
        <v>95</v>
      </c>
      <c r="M68" t="s">
        <v>95</v>
      </c>
      <c r="N68" t="s">
        <v>95</v>
      </c>
      <c r="P68" t="s">
        <v>95</v>
      </c>
      <c r="Q68" t="s">
        <v>95</v>
      </c>
      <c r="R68" t="s">
        <v>95</v>
      </c>
      <c r="S68" t="s">
        <v>95</v>
      </c>
      <c r="T68" t="s">
        <v>95</v>
      </c>
      <c r="U68" t="s">
        <v>95</v>
      </c>
      <c r="V68" t="s">
        <v>95</v>
      </c>
      <c r="W68" t="s">
        <v>95</v>
      </c>
    </row>
    <row r="69" spans="1:23">
      <c r="A69" t="s">
        <v>168</v>
      </c>
      <c r="F69" t="s">
        <v>95</v>
      </c>
      <c r="G69" t="s">
        <v>95</v>
      </c>
      <c r="H69" t="s">
        <v>95</v>
      </c>
      <c r="I69" t="s">
        <v>95</v>
      </c>
      <c r="J69" t="s">
        <v>95</v>
      </c>
      <c r="K69" t="s">
        <v>95</v>
      </c>
      <c r="L69" t="s">
        <v>95</v>
      </c>
      <c r="M69" t="s">
        <v>95</v>
      </c>
      <c r="N69" t="s">
        <v>95</v>
      </c>
      <c r="P69" t="s">
        <v>95</v>
      </c>
      <c r="Q69" t="s">
        <v>95</v>
      </c>
      <c r="R69" t="s">
        <v>95</v>
      </c>
      <c r="S69" t="s">
        <v>95</v>
      </c>
      <c r="T69" t="s">
        <v>95</v>
      </c>
      <c r="U69" t="s">
        <v>95</v>
      </c>
      <c r="V69" t="s">
        <v>95</v>
      </c>
      <c r="W69" t="s">
        <v>95</v>
      </c>
    </row>
    <row r="70" spans="1:23">
      <c r="A70" t="s">
        <v>169</v>
      </c>
      <c r="F70" t="s">
        <v>95</v>
      </c>
      <c r="G70" t="s">
        <v>95</v>
      </c>
      <c r="H70" t="s">
        <v>95</v>
      </c>
      <c r="I70" t="s">
        <v>95</v>
      </c>
      <c r="J70" t="s">
        <v>95</v>
      </c>
      <c r="K70" t="s">
        <v>95</v>
      </c>
      <c r="L70" t="s">
        <v>95</v>
      </c>
      <c r="M70" t="s">
        <v>95</v>
      </c>
      <c r="N70" t="s">
        <v>95</v>
      </c>
      <c r="P70" t="s">
        <v>95</v>
      </c>
      <c r="Q70" t="s">
        <v>95</v>
      </c>
      <c r="R70" t="s">
        <v>95</v>
      </c>
      <c r="S70" t="s">
        <v>95</v>
      </c>
      <c r="T70" t="s">
        <v>95</v>
      </c>
      <c r="U70" t="s">
        <v>95</v>
      </c>
      <c r="V70" t="s">
        <v>95</v>
      </c>
      <c r="W70" t="s">
        <v>95</v>
      </c>
    </row>
    <row r="71" spans="1:23">
      <c r="A71" t="s">
        <v>170</v>
      </c>
      <c r="F71" t="s">
        <v>95</v>
      </c>
      <c r="G71" t="s">
        <v>95</v>
      </c>
      <c r="H71" t="s">
        <v>95</v>
      </c>
      <c r="I71" t="s">
        <v>95</v>
      </c>
      <c r="J71" t="s">
        <v>95</v>
      </c>
      <c r="K71" t="s">
        <v>95</v>
      </c>
      <c r="L71" t="s">
        <v>95</v>
      </c>
      <c r="M71" t="s">
        <v>95</v>
      </c>
      <c r="N71" t="s">
        <v>95</v>
      </c>
      <c r="P71" t="s">
        <v>95</v>
      </c>
      <c r="Q71" t="s">
        <v>95</v>
      </c>
      <c r="R71" t="s">
        <v>95</v>
      </c>
      <c r="S71" t="s">
        <v>95</v>
      </c>
      <c r="T71" t="s">
        <v>95</v>
      </c>
      <c r="U71" t="s">
        <v>95</v>
      </c>
      <c r="V71" t="s">
        <v>95</v>
      </c>
      <c r="W71" t="s">
        <v>95</v>
      </c>
    </row>
    <row r="72" spans="1:23">
      <c r="A72" t="s">
        <v>171</v>
      </c>
      <c r="F72" t="s">
        <v>95</v>
      </c>
      <c r="G72" t="s">
        <v>95</v>
      </c>
      <c r="H72" t="s">
        <v>95</v>
      </c>
      <c r="I72" t="s">
        <v>95</v>
      </c>
      <c r="J72" t="s">
        <v>95</v>
      </c>
      <c r="K72" t="s">
        <v>95</v>
      </c>
      <c r="L72" t="s">
        <v>95</v>
      </c>
      <c r="M72" t="s">
        <v>95</v>
      </c>
      <c r="N72" t="s">
        <v>95</v>
      </c>
      <c r="P72" t="s">
        <v>95</v>
      </c>
      <c r="Q72" t="s">
        <v>95</v>
      </c>
      <c r="R72" t="s">
        <v>95</v>
      </c>
      <c r="S72" t="s">
        <v>95</v>
      </c>
      <c r="T72" t="s">
        <v>95</v>
      </c>
      <c r="U72" t="s">
        <v>95</v>
      </c>
      <c r="V72" t="s">
        <v>95</v>
      </c>
      <c r="W72" t="s">
        <v>95</v>
      </c>
    </row>
    <row r="73" spans="1:23">
      <c r="A73" t="s">
        <v>172</v>
      </c>
      <c r="F73" t="s">
        <v>95</v>
      </c>
      <c r="G73" t="s">
        <v>95</v>
      </c>
      <c r="H73" t="s">
        <v>95</v>
      </c>
      <c r="I73" t="s">
        <v>95</v>
      </c>
      <c r="J73" t="s">
        <v>95</v>
      </c>
      <c r="K73" t="s">
        <v>95</v>
      </c>
      <c r="L73" t="s">
        <v>95</v>
      </c>
      <c r="M73" t="s">
        <v>95</v>
      </c>
      <c r="N73" t="s">
        <v>95</v>
      </c>
      <c r="P73" t="s">
        <v>95</v>
      </c>
      <c r="Q73" t="s">
        <v>95</v>
      </c>
      <c r="R73" t="s">
        <v>95</v>
      </c>
      <c r="S73" t="s">
        <v>95</v>
      </c>
      <c r="T73" t="s">
        <v>95</v>
      </c>
      <c r="U73" t="s">
        <v>95</v>
      </c>
      <c r="V73" t="s">
        <v>95</v>
      </c>
      <c r="W73" t="s">
        <v>95</v>
      </c>
    </row>
    <row r="74" spans="1:23">
      <c r="A74" t="s">
        <v>173</v>
      </c>
      <c r="F74" t="s">
        <v>95</v>
      </c>
      <c r="G74" t="s">
        <v>95</v>
      </c>
      <c r="H74" t="s">
        <v>95</v>
      </c>
      <c r="I74" t="s">
        <v>95</v>
      </c>
      <c r="J74" t="s">
        <v>95</v>
      </c>
      <c r="K74" t="s">
        <v>95</v>
      </c>
      <c r="L74" t="s">
        <v>95</v>
      </c>
      <c r="M74" t="s">
        <v>95</v>
      </c>
      <c r="N74" t="s">
        <v>95</v>
      </c>
      <c r="P74" t="s">
        <v>95</v>
      </c>
      <c r="Q74" t="s">
        <v>95</v>
      </c>
      <c r="R74" t="s">
        <v>95</v>
      </c>
      <c r="S74" t="s">
        <v>95</v>
      </c>
      <c r="T74" t="s">
        <v>95</v>
      </c>
      <c r="U74" t="s">
        <v>95</v>
      </c>
      <c r="V74" t="s">
        <v>95</v>
      </c>
      <c r="W74" t="s">
        <v>95</v>
      </c>
    </row>
    <row r="75" spans="1:23">
      <c r="A75" t="s">
        <v>174</v>
      </c>
      <c r="F75" t="s">
        <v>95</v>
      </c>
      <c r="G75" t="s">
        <v>95</v>
      </c>
      <c r="H75" t="s">
        <v>95</v>
      </c>
      <c r="I75" t="s">
        <v>95</v>
      </c>
      <c r="J75" t="s">
        <v>95</v>
      </c>
      <c r="K75" t="s">
        <v>95</v>
      </c>
      <c r="L75" t="s">
        <v>95</v>
      </c>
      <c r="M75" t="s">
        <v>95</v>
      </c>
      <c r="N75" t="s">
        <v>95</v>
      </c>
      <c r="P75" t="s">
        <v>95</v>
      </c>
      <c r="Q75" t="s">
        <v>95</v>
      </c>
      <c r="R75" t="s">
        <v>95</v>
      </c>
      <c r="S75" t="s">
        <v>95</v>
      </c>
      <c r="T75" t="s">
        <v>95</v>
      </c>
      <c r="U75" t="s">
        <v>95</v>
      </c>
      <c r="V75" t="s">
        <v>95</v>
      </c>
      <c r="W75" t="s">
        <v>95</v>
      </c>
    </row>
    <row r="76" spans="1:23">
      <c r="A76" t="s">
        <v>175</v>
      </c>
      <c r="F76" t="s">
        <v>95</v>
      </c>
      <c r="G76" t="s">
        <v>95</v>
      </c>
      <c r="H76" t="s">
        <v>95</v>
      </c>
      <c r="I76" t="s">
        <v>95</v>
      </c>
      <c r="J76" t="s">
        <v>95</v>
      </c>
      <c r="K76" t="s">
        <v>95</v>
      </c>
      <c r="L76" t="s">
        <v>95</v>
      </c>
      <c r="M76" t="s">
        <v>95</v>
      </c>
      <c r="N76" t="s">
        <v>95</v>
      </c>
      <c r="P76" t="s">
        <v>95</v>
      </c>
      <c r="Q76" t="s">
        <v>95</v>
      </c>
      <c r="R76" t="s">
        <v>95</v>
      </c>
      <c r="S76" t="s">
        <v>95</v>
      </c>
      <c r="T76" t="s">
        <v>95</v>
      </c>
      <c r="U76" t="s">
        <v>95</v>
      </c>
      <c r="V76" t="s">
        <v>95</v>
      </c>
      <c r="W76" t="s">
        <v>95</v>
      </c>
    </row>
    <row r="77" spans="1:23">
      <c r="A77" t="s">
        <v>176</v>
      </c>
      <c r="F77" t="s">
        <v>95</v>
      </c>
      <c r="G77" t="s">
        <v>95</v>
      </c>
      <c r="H77" t="s">
        <v>95</v>
      </c>
      <c r="I77" t="s">
        <v>95</v>
      </c>
      <c r="J77" t="s">
        <v>95</v>
      </c>
      <c r="K77" t="s">
        <v>95</v>
      </c>
      <c r="L77" t="s">
        <v>95</v>
      </c>
      <c r="M77" t="s">
        <v>95</v>
      </c>
      <c r="N77" t="s">
        <v>95</v>
      </c>
      <c r="P77" t="s">
        <v>95</v>
      </c>
      <c r="Q77" t="s">
        <v>95</v>
      </c>
      <c r="R77" t="s">
        <v>95</v>
      </c>
      <c r="S77" t="s">
        <v>95</v>
      </c>
      <c r="T77" t="s">
        <v>95</v>
      </c>
      <c r="U77" t="s">
        <v>95</v>
      </c>
      <c r="V77" t="s">
        <v>95</v>
      </c>
      <c r="W77" t="s">
        <v>95</v>
      </c>
    </row>
    <row r="78" spans="1:23">
      <c r="A78" t="s">
        <v>177</v>
      </c>
      <c r="F78" t="s">
        <v>95</v>
      </c>
      <c r="G78" t="s">
        <v>95</v>
      </c>
      <c r="H78" t="s">
        <v>95</v>
      </c>
      <c r="I78" t="s">
        <v>95</v>
      </c>
      <c r="J78" t="s">
        <v>95</v>
      </c>
      <c r="K78" t="s">
        <v>95</v>
      </c>
      <c r="L78" t="s">
        <v>95</v>
      </c>
      <c r="M78" t="s">
        <v>95</v>
      </c>
      <c r="N78" t="s">
        <v>95</v>
      </c>
      <c r="P78" t="s">
        <v>95</v>
      </c>
      <c r="Q78" t="s">
        <v>95</v>
      </c>
      <c r="R78" t="s">
        <v>95</v>
      </c>
      <c r="S78" t="s">
        <v>95</v>
      </c>
      <c r="T78" t="s">
        <v>95</v>
      </c>
      <c r="U78" t="s">
        <v>95</v>
      </c>
      <c r="V78" t="s">
        <v>95</v>
      </c>
      <c r="W78" t="s">
        <v>95</v>
      </c>
    </row>
    <row r="79" spans="1:23">
      <c r="A79" t="s">
        <v>178</v>
      </c>
      <c r="F79" t="s">
        <v>95</v>
      </c>
      <c r="G79" t="s">
        <v>95</v>
      </c>
      <c r="H79" t="s">
        <v>95</v>
      </c>
      <c r="I79" t="s">
        <v>95</v>
      </c>
      <c r="J79" t="s">
        <v>95</v>
      </c>
      <c r="K79" t="s">
        <v>95</v>
      </c>
      <c r="L79" t="s">
        <v>95</v>
      </c>
      <c r="M79" t="s">
        <v>95</v>
      </c>
      <c r="N79" t="s">
        <v>95</v>
      </c>
      <c r="P79" t="s">
        <v>95</v>
      </c>
      <c r="Q79" t="s">
        <v>95</v>
      </c>
      <c r="R79" t="s">
        <v>95</v>
      </c>
      <c r="S79" t="s">
        <v>95</v>
      </c>
      <c r="T79" t="s">
        <v>95</v>
      </c>
      <c r="U79" t="s">
        <v>95</v>
      </c>
      <c r="V79" t="s">
        <v>95</v>
      </c>
      <c r="W79" t="s">
        <v>95</v>
      </c>
    </row>
    <row r="80" spans="1:23">
      <c r="A80" t="s">
        <v>179</v>
      </c>
      <c r="F80" t="s">
        <v>95</v>
      </c>
      <c r="G80" t="s">
        <v>95</v>
      </c>
      <c r="H80" t="s">
        <v>95</v>
      </c>
      <c r="I80" t="s">
        <v>95</v>
      </c>
      <c r="J80" t="s">
        <v>95</v>
      </c>
      <c r="K80" t="s">
        <v>95</v>
      </c>
      <c r="L80" t="s">
        <v>95</v>
      </c>
      <c r="M80" t="s">
        <v>95</v>
      </c>
      <c r="N80" t="s">
        <v>95</v>
      </c>
      <c r="P80" t="s">
        <v>95</v>
      </c>
      <c r="Q80" t="s">
        <v>95</v>
      </c>
      <c r="R80" t="s">
        <v>95</v>
      </c>
      <c r="S80" t="s">
        <v>95</v>
      </c>
      <c r="T80" t="s">
        <v>95</v>
      </c>
      <c r="U80" t="s">
        <v>95</v>
      </c>
      <c r="V80" t="s">
        <v>95</v>
      </c>
      <c r="W80" t="s">
        <v>95</v>
      </c>
    </row>
    <row r="81" spans="1:23">
      <c r="A81" t="s">
        <v>180</v>
      </c>
      <c r="F81" t="s">
        <v>95</v>
      </c>
      <c r="G81" t="s">
        <v>95</v>
      </c>
      <c r="H81" t="s">
        <v>95</v>
      </c>
      <c r="I81" t="s">
        <v>95</v>
      </c>
      <c r="J81" t="s">
        <v>95</v>
      </c>
      <c r="K81" t="s">
        <v>95</v>
      </c>
      <c r="L81" t="s">
        <v>95</v>
      </c>
      <c r="M81" t="s">
        <v>95</v>
      </c>
      <c r="N81" t="s">
        <v>95</v>
      </c>
      <c r="P81" t="s">
        <v>95</v>
      </c>
      <c r="Q81" t="s">
        <v>95</v>
      </c>
      <c r="R81" t="s">
        <v>95</v>
      </c>
      <c r="S81" t="s">
        <v>95</v>
      </c>
      <c r="T81" t="s">
        <v>95</v>
      </c>
      <c r="U81" t="s">
        <v>95</v>
      </c>
      <c r="V81" t="s">
        <v>95</v>
      </c>
      <c r="W81" t="s">
        <v>95</v>
      </c>
    </row>
    <row r="82" spans="1:23">
      <c r="A82" t="s">
        <v>181</v>
      </c>
      <c r="F82" t="s">
        <v>95</v>
      </c>
      <c r="G82" t="s">
        <v>95</v>
      </c>
      <c r="H82" t="s">
        <v>95</v>
      </c>
      <c r="I82" t="s">
        <v>95</v>
      </c>
      <c r="J82" t="s">
        <v>95</v>
      </c>
      <c r="K82" t="s">
        <v>95</v>
      </c>
      <c r="L82" t="s">
        <v>95</v>
      </c>
      <c r="M82" t="s">
        <v>95</v>
      </c>
      <c r="N82" t="s">
        <v>95</v>
      </c>
      <c r="P82" t="s">
        <v>95</v>
      </c>
      <c r="Q82" t="s">
        <v>95</v>
      </c>
      <c r="R82" t="s">
        <v>95</v>
      </c>
      <c r="S82" t="s">
        <v>95</v>
      </c>
      <c r="T82" t="s">
        <v>95</v>
      </c>
      <c r="U82" t="s">
        <v>95</v>
      </c>
      <c r="V82" t="s">
        <v>95</v>
      </c>
      <c r="W82" t="s">
        <v>95</v>
      </c>
    </row>
    <row r="83" spans="1:23">
      <c r="A83" t="s">
        <v>182</v>
      </c>
      <c r="F83" t="s">
        <v>95</v>
      </c>
      <c r="G83" t="s">
        <v>95</v>
      </c>
      <c r="H83" t="s">
        <v>95</v>
      </c>
      <c r="I83" t="s">
        <v>95</v>
      </c>
      <c r="J83" t="s">
        <v>95</v>
      </c>
      <c r="K83" t="s">
        <v>95</v>
      </c>
      <c r="L83" t="s">
        <v>95</v>
      </c>
      <c r="M83" t="s">
        <v>95</v>
      </c>
      <c r="N83" t="s">
        <v>95</v>
      </c>
      <c r="P83" t="s">
        <v>95</v>
      </c>
      <c r="Q83" t="s">
        <v>95</v>
      </c>
      <c r="R83" t="s">
        <v>95</v>
      </c>
      <c r="S83" t="s">
        <v>95</v>
      </c>
      <c r="T83" t="s">
        <v>95</v>
      </c>
      <c r="U83" t="s">
        <v>95</v>
      </c>
      <c r="V83" t="s">
        <v>95</v>
      </c>
      <c r="W83" t="s">
        <v>95</v>
      </c>
    </row>
    <row r="84" spans="1:23">
      <c r="A84" t="s">
        <v>183</v>
      </c>
      <c r="F84" t="s">
        <v>95</v>
      </c>
      <c r="G84" t="s">
        <v>95</v>
      </c>
      <c r="H84" t="s">
        <v>95</v>
      </c>
      <c r="I84" t="s">
        <v>95</v>
      </c>
      <c r="J84" t="s">
        <v>95</v>
      </c>
      <c r="K84" t="s">
        <v>95</v>
      </c>
      <c r="L84" t="s">
        <v>95</v>
      </c>
      <c r="M84" t="s">
        <v>95</v>
      </c>
      <c r="N84" t="s">
        <v>95</v>
      </c>
      <c r="P84" t="s">
        <v>95</v>
      </c>
      <c r="Q84" t="s">
        <v>95</v>
      </c>
      <c r="R84" t="s">
        <v>95</v>
      </c>
      <c r="S84" t="s">
        <v>95</v>
      </c>
      <c r="T84" t="s">
        <v>95</v>
      </c>
      <c r="U84" t="s">
        <v>95</v>
      </c>
      <c r="V84" t="s">
        <v>95</v>
      </c>
      <c r="W84" t="s">
        <v>95</v>
      </c>
    </row>
    <row r="85" spans="1:23">
      <c r="A85" t="s">
        <v>184</v>
      </c>
      <c r="F85" t="s">
        <v>95</v>
      </c>
      <c r="G85" t="s">
        <v>95</v>
      </c>
      <c r="H85" t="s">
        <v>95</v>
      </c>
      <c r="I85" t="s">
        <v>95</v>
      </c>
      <c r="J85" t="s">
        <v>95</v>
      </c>
      <c r="K85" t="s">
        <v>95</v>
      </c>
      <c r="L85" t="s">
        <v>95</v>
      </c>
      <c r="M85" t="s">
        <v>95</v>
      </c>
      <c r="N85" t="s">
        <v>95</v>
      </c>
      <c r="P85" t="s">
        <v>95</v>
      </c>
      <c r="Q85" t="s">
        <v>95</v>
      </c>
      <c r="R85" t="s">
        <v>95</v>
      </c>
      <c r="S85" t="s">
        <v>95</v>
      </c>
      <c r="T85" t="s">
        <v>95</v>
      </c>
      <c r="U85" t="s">
        <v>95</v>
      </c>
      <c r="V85" t="s">
        <v>95</v>
      </c>
      <c r="W85" t="s">
        <v>95</v>
      </c>
    </row>
    <row r="86" spans="1:23">
      <c r="A86" t="s">
        <v>185</v>
      </c>
      <c r="F86" t="s">
        <v>95</v>
      </c>
      <c r="G86" t="s">
        <v>95</v>
      </c>
      <c r="H86" t="s">
        <v>95</v>
      </c>
      <c r="I86" t="s">
        <v>95</v>
      </c>
      <c r="J86" t="s">
        <v>95</v>
      </c>
      <c r="K86" t="s">
        <v>95</v>
      </c>
      <c r="L86" t="s">
        <v>95</v>
      </c>
      <c r="M86" t="s">
        <v>95</v>
      </c>
      <c r="N86" t="s">
        <v>95</v>
      </c>
      <c r="P86" t="s">
        <v>95</v>
      </c>
      <c r="Q86" t="s">
        <v>95</v>
      </c>
      <c r="R86" t="s">
        <v>95</v>
      </c>
      <c r="S86" t="s">
        <v>95</v>
      </c>
      <c r="T86" t="s">
        <v>95</v>
      </c>
      <c r="U86" t="s">
        <v>95</v>
      </c>
      <c r="V86" t="s">
        <v>95</v>
      </c>
      <c r="W86" t="s">
        <v>95</v>
      </c>
    </row>
    <row r="87" spans="1:23">
      <c r="A87" t="s">
        <v>186</v>
      </c>
      <c r="F87" t="s">
        <v>95</v>
      </c>
      <c r="G87" t="s">
        <v>95</v>
      </c>
      <c r="H87" t="s">
        <v>95</v>
      </c>
      <c r="I87" t="s">
        <v>95</v>
      </c>
      <c r="J87" t="s">
        <v>95</v>
      </c>
      <c r="K87" t="s">
        <v>95</v>
      </c>
      <c r="L87" t="s">
        <v>95</v>
      </c>
      <c r="M87" t="s">
        <v>95</v>
      </c>
      <c r="N87" t="s">
        <v>95</v>
      </c>
      <c r="P87" t="s">
        <v>95</v>
      </c>
      <c r="Q87" t="s">
        <v>95</v>
      </c>
      <c r="R87" t="s">
        <v>95</v>
      </c>
      <c r="S87" t="s">
        <v>95</v>
      </c>
      <c r="T87" t="s">
        <v>95</v>
      </c>
      <c r="U87" t="s">
        <v>95</v>
      </c>
      <c r="V87" t="s">
        <v>95</v>
      </c>
      <c r="W87" t="s">
        <v>95</v>
      </c>
    </row>
    <row r="88" spans="1:23">
      <c r="A88" t="s">
        <v>187</v>
      </c>
      <c r="F88" t="s">
        <v>95</v>
      </c>
      <c r="G88" t="s">
        <v>95</v>
      </c>
      <c r="H88" t="s">
        <v>95</v>
      </c>
      <c r="I88" t="s">
        <v>95</v>
      </c>
      <c r="J88" t="s">
        <v>95</v>
      </c>
      <c r="K88" t="s">
        <v>95</v>
      </c>
      <c r="L88" t="s">
        <v>95</v>
      </c>
      <c r="M88" t="s">
        <v>95</v>
      </c>
      <c r="N88" t="s">
        <v>95</v>
      </c>
      <c r="P88" t="s">
        <v>95</v>
      </c>
      <c r="Q88" t="s">
        <v>95</v>
      </c>
      <c r="R88" t="s">
        <v>95</v>
      </c>
      <c r="S88" t="s">
        <v>95</v>
      </c>
      <c r="T88" t="s">
        <v>95</v>
      </c>
      <c r="U88" t="s">
        <v>95</v>
      </c>
      <c r="V88" t="s">
        <v>95</v>
      </c>
      <c r="W88" t="s">
        <v>95</v>
      </c>
    </row>
    <row r="89" spans="1:23">
      <c r="A89" t="s">
        <v>188</v>
      </c>
      <c r="F89" t="s">
        <v>95</v>
      </c>
      <c r="G89" t="s">
        <v>95</v>
      </c>
      <c r="H89" t="s">
        <v>95</v>
      </c>
      <c r="I89" t="s">
        <v>95</v>
      </c>
      <c r="J89" t="s">
        <v>95</v>
      </c>
      <c r="K89" t="s">
        <v>95</v>
      </c>
      <c r="L89" t="s">
        <v>95</v>
      </c>
      <c r="M89" t="s">
        <v>95</v>
      </c>
      <c r="N89" t="s">
        <v>95</v>
      </c>
      <c r="P89" t="s">
        <v>95</v>
      </c>
      <c r="Q89" t="s">
        <v>95</v>
      </c>
      <c r="R89" t="s">
        <v>95</v>
      </c>
      <c r="S89" t="s">
        <v>95</v>
      </c>
      <c r="T89" t="s">
        <v>95</v>
      </c>
      <c r="U89" t="s">
        <v>95</v>
      </c>
      <c r="V89" t="s">
        <v>95</v>
      </c>
      <c r="W89" t="s">
        <v>95</v>
      </c>
    </row>
    <row r="90" spans="1:23">
      <c r="A90" t="s">
        <v>189</v>
      </c>
      <c r="F90" t="s">
        <v>95</v>
      </c>
      <c r="G90" t="s">
        <v>95</v>
      </c>
      <c r="H90" t="s">
        <v>95</v>
      </c>
      <c r="I90" t="s">
        <v>95</v>
      </c>
      <c r="J90" t="s">
        <v>95</v>
      </c>
      <c r="K90" t="s">
        <v>95</v>
      </c>
      <c r="L90" t="s">
        <v>95</v>
      </c>
      <c r="M90" t="s">
        <v>95</v>
      </c>
      <c r="N90" t="s">
        <v>95</v>
      </c>
      <c r="P90" t="s">
        <v>95</v>
      </c>
      <c r="Q90" t="s">
        <v>95</v>
      </c>
      <c r="R90" t="s">
        <v>95</v>
      </c>
      <c r="S90" t="s">
        <v>95</v>
      </c>
      <c r="T90" t="s">
        <v>95</v>
      </c>
      <c r="U90" t="s">
        <v>95</v>
      </c>
      <c r="V90" t="s">
        <v>95</v>
      </c>
      <c r="W90" t="s">
        <v>95</v>
      </c>
    </row>
    <row r="91" spans="1:23">
      <c r="A91" t="s">
        <v>190</v>
      </c>
      <c r="F91" t="s">
        <v>95</v>
      </c>
      <c r="G91" t="s">
        <v>95</v>
      </c>
      <c r="H91" t="s">
        <v>95</v>
      </c>
      <c r="I91" t="s">
        <v>95</v>
      </c>
      <c r="J91" t="s">
        <v>95</v>
      </c>
      <c r="K91" t="s">
        <v>95</v>
      </c>
      <c r="L91" t="s">
        <v>95</v>
      </c>
      <c r="M91" t="s">
        <v>95</v>
      </c>
      <c r="N91" t="s">
        <v>95</v>
      </c>
      <c r="P91" t="s">
        <v>95</v>
      </c>
      <c r="Q91" t="s">
        <v>95</v>
      </c>
      <c r="R91" t="s">
        <v>95</v>
      </c>
      <c r="S91" t="s">
        <v>95</v>
      </c>
      <c r="T91" t="s">
        <v>95</v>
      </c>
      <c r="U91" t="s">
        <v>95</v>
      </c>
      <c r="V91" t="s">
        <v>95</v>
      </c>
      <c r="W91" t="s">
        <v>95</v>
      </c>
    </row>
    <row r="92" spans="1:23">
      <c r="A92" t="s">
        <v>191</v>
      </c>
      <c r="F92" t="s">
        <v>95</v>
      </c>
      <c r="G92" t="s">
        <v>95</v>
      </c>
      <c r="H92" t="s">
        <v>95</v>
      </c>
      <c r="I92" t="s">
        <v>95</v>
      </c>
      <c r="J92" t="s">
        <v>95</v>
      </c>
      <c r="K92" t="s">
        <v>95</v>
      </c>
      <c r="L92" t="s">
        <v>95</v>
      </c>
      <c r="M92" t="s">
        <v>95</v>
      </c>
      <c r="N92" t="s">
        <v>95</v>
      </c>
      <c r="P92" t="s">
        <v>95</v>
      </c>
      <c r="Q92" t="s">
        <v>95</v>
      </c>
      <c r="R92" t="s">
        <v>95</v>
      </c>
      <c r="S92" t="s">
        <v>95</v>
      </c>
      <c r="T92" t="s">
        <v>95</v>
      </c>
      <c r="U92" t="s">
        <v>95</v>
      </c>
      <c r="V92" t="s">
        <v>95</v>
      </c>
      <c r="W92" t="s">
        <v>95</v>
      </c>
    </row>
    <row r="93" spans="1:23">
      <c r="A93" t="s">
        <v>192</v>
      </c>
      <c r="F93" t="s">
        <v>95</v>
      </c>
      <c r="G93" t="s">
        <v>95</v>
      </c>
      <c r="H93" t="s">
        <v>95</v>
      </c>
      <c r="I93" t="s">
        <v>95</v>
      </c>
      <c r="J93" t="s">
        <v>95</v>
      </c>
      <c r="K93" t="s">
        <v>95</v>
      </c>
      <c r="L93" t="s">
        <v>95</v>
      </c>
      <c r="M93" t="s">
        <v>95</v>
      </c>
      <c r="N93" t="s">
        <v>95</v>
      </c>
      <c r="P93" t="s">
        <v>95</v>
      </c>
      <c r="Q93" t="s">
        <v>95</v>
      </c>
      <c r="R93" t="s">
        <v>95</v>
      </c>
      <c r="S93" t="s">
        <v>95</v>
      </c>
      <c r="T93" t="s">
        <v>95</v>
      </c>
      <c r="U93" t="s">
        <v>95</v>
      </c>
      <c r="V93" t="s">
        <v>95</v>
      </c>
      <c r="W93" t="s">
        <v>95</v>
      </c>
    </row>
    <row r="94" spans="1:23">
      <c r="A94" t="s">
        <v>193</v>
      </c>
      <c r="F94" t="s">
        <v>95</v>
      </c>
      <c r="G94" t="s">
        <v>95</v>
      </c>
      <c r="H94" t="s">
        <v>95</v>
      </c>
      <c r="I94" t="s">
        <v>95</v>
      </c>
      <c r="J94" t="s">
        <v>95</v>
      </c>
      <c r="K94" t="s">
        <v>95</v>
      </c>
      <c r="L94" t="s">
        <v>95</v>
      </c>
      <c r="M94" t="s">
        <v>95</v>
      </c>
      <c r="N94" t="s">
        <v>95</v>
      </c>
      <c r="P94" t="s">
        <v>95</v>
      </c>
      <c r="Q94" t="s">
        <v>95</v>
      </c>
      <c r="R94" t="s">
        <v>95</v>
      </c>
      <c r="S94" t="s">
        <v>95</v>
      </c>
      <c r="T94" t="s">
        <v>95</v>
      </c>
      <c r="U94" t="s">
        <v>95</v>
      </c>
      <c r="V94" t="s">
        <v>95</v>
      </c>
      <c r="W94" t="s">
        <v>95</v>
      </c>
    </row>
    <row r="95" spans="1:23">
      <c r="A95" t="s">
        <v>194</v>
      </c>
      <c r="F95" t="s">
        <v>95</v>
      </c>
      <c r="G95" t="s">
        <v>95</v>
      </c>
      <c r="H95" t="s">
        <v>95</v>
      </c>
      <c r="I95" t="s">
        <v>95</v>
      </c>
      <c r="J95" t="s">
        <v>95</v>
      </c>
      <c r="K95" t="s">
        <v>95</v>
      </c>
      <c r="L95" t="s">
        <v>95</v>
      </c>
      <c r="M95" t="s">
        <v>95</v>
      </c>
      <c r="N95" t="s">
        <v>95</v>
      </c>
      <c r="P95" t="s">
        <v>95</v>
      </c>
      <c r="Q95" t="s">
        <v>95</v>
      </c>
      <c r="R95" t="s">
        <v>95</v>
      </c>
      <c r="S95" t="s">
        <v>95</v>
      </c>
      <c r="T95" t="s">
        <v>95</v>
      </c>
      <c r="U95" t="s">
        <v>95</v>
      </c>
      <c r="V95" t="s">
        <v>95</v>
      </c>
      <c r="W95" t="s">
        <v>95</v>
      </c>
    </row>
    <row r="96" spans="1:23">
      <c r="A96" t="s">
        <v>195</v>
      </c>
      <c r="F96" t="s">
        <v>95</v>
      </c>
      <c r="G96" t="s">
        <v>95</v>
      </c>
      <c r="H96" t="s">
        <v>95</v>
      </c>
      <c r="I96" t="s">
        <v>95</v>
      </c>
      <c r="J96" t="s">
        <v>95</v>
      </c>
      <c r="K96" t="s">
        <v>95</v>
      </c>
      <c r="L96" t="s">
        <v>95</v>
      </c>
      <c r="M96" t="s">
        <v>95</v>
      </c>
      <c r="N96" t="s">
        <v>95</v>
      </c>
      <c r="P96" t="s">
        <v>95</v>
      </c>
      <c r="Q96" t="s">
        <v>95</v>
      </c>
      <c r="R96" t="s">
        <v>95</v>
      </c>
      <c r="S96" t="s">
        <v>95</v>
      </c>
      <c r="T96" t="s">
        <v>95</v>
      </c>
      <c r="U96" t="s">
        <v>95</v>
      </c>
      <c r="V96" t="s">
        <v>95</v>
      </c>
      <c r="W96" t="s">
        <v>95</v>
      </c>
    </row>
    <row r="97" spans="1:23">
      <c r="A97" t="s">
        <v>196</v>
      </c>
      <c r="F97" t="s">
        <v>95</v>
      </c>
      <c r="G97" t="s">
        <v>95</v>
      </c>
      <c r="H97" t="s">
        <v>95</v>
      </c>
      <c r="I97" t="s">
        <v>95</v>
      </c>
      <c r="J97" t="s">
        <v>95</v>
      </c>
      <c r="K97" t="s">
        <v>95</v>
      </c>
      <c r="L97" t="s">
        <v>95</v>
      </c>
      <c r="M97" t="s">
        <v>95</v>
      </c>
      <c r="N97" t="s">
        <v>95</v>
      </c>
      <c r="P97" t="s">
        <v>95</v>
      </c>
      <c r="Q97" t="s">
        <v>95</v>
      </c>
      <c r="R97" t="s">
        <v>95</v>
      </c>
      <c r="S97" t="s">
        <v>95</v>
      </c>
      <c r="T97" t="s">
        <v>95</v>
      </c>
      <c r="U97" t="s">
        <v>95</v>
      </c>
      <c r="V97" t="s">
        <v>95</v>
      </c>
      <c r="W97" t="s">
        <v>95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H3" sqref="H3"/>
    </sheetView>
  </sheetViews>
  <sheetFormatPr baseColWidth="10" defaultColWidth="8.83203125" defaultRowHeight="14" x14ac:dyDescent="0"/>
  <cols>
    <col min="1" max="1" width="15.1640625" bestFit="1" customWidth="1"/>
    <col min="2" max="2" width="20" bestFit="1" customWidth="1"/>
    <col min="3" max="3" width="14.5" bestFit="1" customWidth="1"/>
    <col min="4" max="4" width="12.5" bestFit="1" customWidth="1"/>
    <col min="5" max="5" width="14.5" bestFit="1" customWidth="1"/>
    <col min="6" max="6" width="12.5" bestFit="1" customWidth="1"/>
    <col min="7" max="7" width="14.5" bestFit="1" customWidth="1"/>
    <col min="8" max="8" width="12.5" bestFit="1" customWidth="1"/>
  </cols>
  <sheetData>
    <row r="1" spans="1:8">
      <c r="A1" s="2"/>
      <c r="B1" s="2"/>
      <c r="C1" s="10" t="s">
        <v>1</v>
      </c>
      <c r="D1" s="10"/>
      <c r="E1" s="10" t="s">
        <v>4</v>
      </c>
      <c r="F1" s="10"/>
      <c r="G1" s="10" t="s">
        <v>5</v>
      </c>
      <c r="H1" s="10"/>
    </row>
    <row r="2" spans="1:8">
      <c r="A2" s="2" t="s">
        <v>7</v>
      </c>
      <c r="B2" s="2" t="s">
        <v>19</v>
      </c>
      <c r="C2" s="2" t="s">
        <v>2</v>
      </c>
      <c r="D2" s="2" t="s">
        <v>3</v>
      </c>
      <c r="E2" s="2" t="s">
        <v>2</v>
      </c>
      <c r="F2" s="2" t="s">
        <v>3</v>
      </c>
      <c r="G2" s="2" t="s">
        <v>2</v>
      </c>
      <c r="H2" s="2" t="s">
        <v>3</v>
      </c>
    </row>
    <row r="3" spans="1:8">
      <c r="A3" t="s">
        <v>8</v>
      </c>
      <c r="B3">
        <v>30</v>
      </c>
      <c r="C3">
        <v>23</v>
      </c>
      <c r="D3">
        <v>0</v>
      </c>
      <c r="E3">
        <v>0</v>
      </c>
      <c r="F3">
        <v>76</v>
      </c>
      <c r="G3">
        <v>0</v>
      </c>
      <c r="H3">
        <v>7.8</v>
      </c>
    </row>
    <row r="4" spans="1:8">
      <c r="A4" t="s">
        <v>9</v>
      </c>
      <c r="B4">
        <v>31</v>
      </c>
      <c r="C4">
        <v>24</v>
      </c>
      <c r="D4">
        <v>7</v>
      </c>
      <c r="E4">
        <v>22</v>
      </c>
      <c r="F4">
        <v>77</v>
      </c>
      <c r="G4">
        <v>7.4</v>
      </c>
      <c r="H4">
        <v>7.6</v>
      </c>
    </row>
  </sheetData>
  <mergeCells count="3">
    <mergeCell ref="C1:D1"/>
    <mergeCell ref="E1:F1"/>
    <mergeCell ref="G1:H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workbookViewId="0">
      <selection activeCell="H10" sqref="H10"/>
    </sheetView>
  </sheetViews>
  <sheetFormatPr baseColWidth="10" defaultColWidth="8.83203125" defaultRowHeight="14" x14ac:dyDescent="0"/>
  <cols>
    <col min="1" max="1" width="13.5" bestFit="1" customWidth="1"/>
    <col min="2" max="2" width="9.5" bestFit="1" customWidth="1"/>
    <col min="5" max="5" width="12.6640625" bestFit="1" customWidth="1"/>
    <col min="8" max="8" width="13.5" bestFit="1" customWidth="1"/>
    <col min="9" max="9" width="4" bestFit="1" customWidth="1"/>
  </cols>
  <sheetData>
    <row r="1" spans="1:13" s="2" customFormat="1">
      <c r="A1" s="2" t="s">
        <v>14</v>
      </c>
      <c r="B1" s="2" t="s">
        <v>13</v>
      </c>
      <c r="C1" s="2" t="s">
        <v>36</v>
      </c>
      <c r="D1" s="2" t="s">
        <v>11</v>
      </c>
      <c r="E1" s="2" t="s">
        <v>58</v>
      </c>
    </row>
    <row r="2" spans="1:13">
      <c r="A2">
        <v>100</v>
      </c>
      <c r="B2">
        <v>1</v>
      </c>
      <c r="C2">
        <v>101</v>
      </c>
      <c r="D2">
        <v>4</v>
      </c>
      <c r="E2">
        <f t="shared" ref="E2:E21" si="0">IF(C2=0,"",D2/C2)</f>
        <v>3.9603960396039604E-2</v>
      </c>
      <c r="G2" s="2"/>
      <c r="H2" s="2"/>
      <c r="I2" s="2"/>
      <c r="J2" s="2" t="s">
        <v>36</v>
      </c>
      <c r="K2" s="2"/>
      <c r="L2" s="2" t="s">
        <v>17</v>
      </c>
      <c r="M2" s="2"/>
    </row>
    <row r="3" spans="1:13">
      <c r="A3">
        <v>100</v>
      </c>
      <c r="B3">
        <v>2</v>
      </c>
      <c r="C3">
        <f>136/2</f>
        <v>68</v>
      </c>
      <c r="D3">
        <v>5</v>
      </c>
      <c r="E3">
        <f t="shared" si="0"/>
        <v>7.3529411764705885E-2</v>
      </c>
      <c r="H3" s="2" t="s">
        <v>14</v>
      </c>
      <c r="I3" s="2" t="s">
        <v>18</v>
      </c>
      <c r="J3" s="2" t="s">
        <v>15</v>
      </c>
      <c r="K3" s="2" t="s">
        <v>16</v>
      </c>
      <c r="L3" s="2" t="s">
        <v>15</v>
      </c>
      <c r="M3" s="2" t="s">
        <v>16</v>
      </c>
    </row>
    <row r="4" spans="1:13">
      <c r="A4">
        <v>100</v>
      </c>
      <c r="B4">
        <v>3</v>
      </c>
      <c r="C4">
        <f>170/2</f>
        <v>85</v>
      </c>
      <c r="D4">
        <v>7.5</v>
      </c>
      <c r="E4">
        <f t="shared" si="0"/>
        <v>8.8235294117647065E-2</v>
      </c>
      <c r="H4">
        <v>100</v>
      </c>
      <c r="I4">
        <f>COUNT(C2:C25)</f>
        <v>24</v>
      </c>
      <c r="J4">
        <f>AVERAGE(C2:C25)</f>
        <v>95.958333333333329</v>
      </c>
      <c r="K4">
        <f>STDEV(C2:C25)/SQRT(COUNT(C2:C25))</f>
        <v>4.1596226690401004</v>
      </c>
      <c r="L4" s="7">
        <f>AVERAGE(E2:E25)</f>
        <v>8.0530163877643501E-2</v>
      </c>
      <c r="M4" s="7">
        <f>STDEV(E2:E25)/SQRT(COUNT(E2:E25))</f>
        <v>1.9340748184883128E-2</v>
      </c>
    </row>
    <row r="5" spans="1:13">
      <c r="A5">
        <v>100</v>
      </c>
      <c r="B5">
        <v>4</v>
      </c>
      <c r="C5">
        <v>87</v>
      </c>
      <c r="D5">
        <v>2</v>
      </c>
      <c r="E5">
        <f t="shared" si="0"/>
        <v>2.2988505747126436E-2</v>
      </c>
      <c r="H5">
        <v>40</v>
      </c>
      <c r="I5">
        <f>COUNT(C26:C51)</f>
        <v>26</v>
      </c>
      <c r="J5">
        <f>AVERAGE(C26:C51)</f>
        <v>103.57692307692308</v>
      </c>
      <c r="K5">
        <f>STDEV(C26:C51)/SQRT(COUNT(C26:C51))</f>
        <v>5.5398342316002038</v>
      </c>
      <c r="L5" s="7">
        <f>AVERAGE(E26:E51)</f>
        <v>0.5591481400994357</v>
      </c>
      <c r="M5" s="7">
        <f>STDEV(E26:E51)/SQRT(COUNT(E26:E51))</f>
        <v>4.1871072426725976E-2</v>
      </c>
    </row>
    <row r="6" spans="1:13">
      <c r="A6">
        <v>100</v>
      </c>
      <c r="B6">
        <v>5</v>
      </c>
      <c r="C6">
        <v>117</v>
      </c>
      <c r="D6">
        <v>7</v>
      </c>
      <c r="E6">
        <f t="shared" si="0"/>
        <v>5.9829059829059832E-2</v>
      </c>
      <c r="H6">
        <v>20</v>
      </c>
      <c r="I6">
        <f>COUNT(C52:C84)</f>
        <v>33</v>
      </c>
      <c r="J6">
        <f>AVERAGE(C52:C84)</f>
        <v>113.84848484848484</v>
      </c>
      <c r="K6">
        <f>STDEV(C52:C84)/SQRT(COUNT(C52:C84))</f>
        <v>6.8946511454094788</v>
      </c>
      <c r="L6" s="7">
        <f>AVERAGE(E52:E84)</f>
        <v>0.68221040889734907</v>
      </c>
      <c r="M6" s="7">
        <f>STDEV(E52:E84)/SQRT(COUNT(E52:E84))</f>
        <v>4.5891913714779201E-2</v>
      </c>
    </row>
    <row r="7" spans="1:13">
      <c r="A7">
        <v>100</v>
      </c>
      <c r="B7">
        <v>6</v>
      </c>
      <c r="C7">
        <v>111</v>
      </c>
      <c r="D7">
        <v>17</v>
      </c>
      <c r="E7">
        <f t="shared" si="0"/>
        <v>0.15315315315315314</v>
      </c>
      <c r="H7">
        <v>0</v>
      </c>
      <c r="I7">
        <f>COUNT(C85:C107)</f>
        <v>23</v>
      </c>
      <c r="J7">
        <f>AVERAGE(C85:C107)</f>
        <v>120.73913043478261</v>
      </c>
      <c r="K7">
        <f>STDEV(C85:C107)/SQRT(COUNT(C85:C107))</f>
        <v>7.2725640126030182</v>
      </c>
      <c r="L7" s="7">
        <f>AVERAGE(E85:E107)</f>
        <v>0.82787437620308657</v>
      </c>
      <c r="M7" s="7">
        <f>STDEV(E85:E107)/SQRT(COUNT(E85:E107))</f>
        <v>5.1663214522620557E-2</v>
      </c>
    </row>
    <row r="8" spans="1:13">
      <c r="A8">
        <v>100</v>
      </c>
      <c r="B8">
        <v>7</v>
      </c>
      <c r="C8">
        <v>94</v>
      </c>
      <c r="D8">
        <v>8</v>
      </c>
      <c r="E8">
        <f t="shared" si="0"/>
        <v>8.5106382978723402E-2</v>
      </c>
    </row>
    <row r="9" spans="1:13">
      <c r="A9">
        <v>100</v>
      </c>
      <c r="B9">
        <v>8</v>
      </c>
      <c r="C9">
        <v>112</v>
      </c>
      <c r="D9">
        <v>23</v>
      </c>
      <c r="E9">
        <f t="shared" si="0"/>
        <v>0.20535714285714285</v>
      </c>
    </row>
    <row r="10" spans="1:13">
      <c r="A10">
        <v>100</v>
      </c>
      <c r="B10">
        <v>9</v>
      </c>
      <c r="C10">
        <v>94</v>
      </c>
      <c r="D10">
        <v>10</v>
      </c>
      <c r="E10">
        <f t="shared" si="0"/>
        <v>0.10638297872340426</v>
      </c>
    </row>
    <row r="11" spans="1:13">
      <c r="A11">
        <v>100</v>
      </c>
      <c r="B11">
        <v>10</v>
      </c>
      <c r="C11">
        <v>88</v>
      </c>
      <c r="D11">
        <v>3</v>
      </c>
      <c r="E11">
        <f t="shared" si="0"/>
        <v>3.4090909090909088E-2</v>
      </c>
    </row>
    <row r="12" spans="1:13">
      <c r="A12">
        <v>100</v>
      </c>
      <c r="B12">
        <v>11</v>
      </c>
      <c r="C12">
        <v>82</v>
      </c>
      <c r="D12">
        <v>0</v>
      </c>
      <c r="E12">
        <f t="shared" si="0"/>
        <v>0</v>
      </c>
    </row>
    <row r="13" spans="1:13">
      <c r="A13">
        <v>100</v>
      </c>
      <c r="B13">
        <v>13</v>
      </c>
      <c r="C13">
        <v>143</v>
      </c>
      <c r="D13">
        <v>2</v>
      </c>
      <c r="E13">
        <f t="shared" si="0"/>
        <v>1.3986013986013986E-2</v>
      </c>
    </row>
    <row r="14" spans="1:13">
      <c r="A14">
        <v>100</v>
      </c>
      <c r="B14">
        <v>14</v>
      </c>
      <c r="C14">
        <v>88</v>
      </c>
      <c r="D14">
        <v>1</v>
      </c>
      <c r="E14">
        <f t="shared" si="0"/>
        <v>1.1363636363636364E-2</v>
      </c>
    </row>
    <row r="15" spans="1:13">
      <c r="A15">
        <v>100</v>
      </c>
      <c r="B15">
        <v>15</v>
      </c>
      <c r="C15">
        <v>122</v>
      </c>
      <c r="D15">
        <v>4</v>
      </c>
      <c r="E15">
        <f t="shared" si="0"/>
        <v>3.2786885245901641E-2</v>
      </c>
    </row>
    <row r="16" spans="1:13">
      <c r="A16">
        <v>100</v>
      </c>
      <c r="B16">
        <v>16</v>
      </c>
      <c r="C16">
        <v>103</v>
      </c>
      <c r="D16">
        <v>3</v>
      </c>
      <c r="E16">
        <f t="shared" si="0"/>
        <v>2.9126213592233011E-2</v>
      </c>
    </row>
    <row r="17" spans="1:5">
      <c r="A17">
        <v>100</v>
      </c>
      <c r="B17">
        <v>18</v>
      </c>
      <c r="C17">
        <v>99</v>
      </c>
      <c r="D17">
        <v>14</v>
      </c>
      <c r="E17">
        <f t="shared" si="0"/>
        <v>0.14141414141414141</v>
      </c>
    </row>
    <row r="18" spans="1:5">
      <c r="A18">
        <v>100</v>
      </c>
      <c r="B18">
        <v>19</v>
      </c>
      <c r="C18">
        <v>78</v>
      </c>
      <c r="D18">
        <v>9</v>
      </c>
      <c r="E18">
        <f t="shared" si="0"/>
        <v>0.11538461538461539</v>
      </c>
    </row>
    <row r="19" spans="1:5">
      <c r="A19">
        <v>100</v>
      </c>
      <c r="B19">
        <v>20</v>
      </c>
      <c r="C19">
        <v>104</v>
      </c>
      <c r="D19">
        <v>2</v>
      </c>
      <c r="E19">
        <f t="shared" si="0"/>
        <v>1.9230769230769232E-2</v>
      </c>
    </row>
    <row r="20" spans="1:5">
      <c r="A20">
        <v>100</v>
      </c>
      <c r="B20">
        <v>21</v>
      </c>
      <c r="C20">
        <v>67</v>
      </c>
      <c r="D20">
        <v>30</v>
      </c>
      <c r="E20">
        <f t="shared" si="0"/>
        <v>0.44776119402985076</v>
      </c>
    </row>
    <row r="21" spans="1:5">
      <c r="A21">
        <v>100</v>
      </c>
      <c r="B21">
        <v>22</v>
      </c>
      <c r="C21">
        <f>170/2</f>
        <v>85</v>
      </c>
      <c r="D21">
        <v>7.5</v>
      </c>
      <c r="E21">
        <f t="shared" si="0"/>
        <v>8.8235294117647065E-2</v>
      </c>
    </row>
    <row r="22" spans="1:5">
      <c r="A22">
        <v>100</v>
      </c>
      <c r="B22">
        <v>23</v>
      </c>
      <c r="C22">
        <v>68</v>
      </c>
      <c r="D22">
        <v>5</v>
      </c>
      <c r="E22">
        <f>IF(C4=0,"",D4/C4)</f>
        <v>8.8235294117647065E-2</v>
      </c>
    </row>
    <row r="23" spans="1:5">
      <c r="A23">
        <v>100</v>
      </c>
      <c r="B23">
        <v>26</v>
      </c>
      <c r="C23">
        <v>90</v>
      </c>
      <c r="D23">
        <v>0</v>
      </c>
      <c r="E23">
        <f t="shared" ref="E23:E54" si="1">IF(C23=0,"",D23/C23)</f>
        <v>0</v>
      </c>
    </row>
    <row r="24" spans="1:5">
      <c r="A24">
        <v>100</v>
      </c>
      <c r="B24">
        <v>27</v>
      </c>
      <c r="C24">
        <v>78</v>
      </c>
      <c r="D24">
        <v>6</v>
      </c>
      <c r="E24">
        <f t="shared" si="1"/>
        <v>7.6923076923076927E-2</v>
      </c>
    </row>
    <row r="25" spans="1:5">
      <c r="A25">
        <v>100</v>
      </c>
      <c r="B25">
        <v>28</v>
      </c>
      <c r="C25">
        <v>139</v>
      </c>
      <c r="D25">
        <v>0</v>
      </c>
      <c r="E25">
        <f t="shared" si="1"/>
        <v>0</v>
      </c>
    </row>
    <row r="26" spans="1:5">
      <c r="A26">
        <v>40</v>
      </c>
      <c r="B26">
        <v>1</v>
      </c>
      <c r="C26">
        <v>103</v>
      </c>
      <c r="D26">
        <v>71</v>
      </c>
      <c r="E26">
        <f t="shared" si="1"/>
        <v>0.68932038834951459</v>
      </c>
    </row>
    <row r="27" spans="1:5">
      <c r="A27">
        <v>40</v>
      </c>
      <c r="B27">
        <v>2</v>
      </c>
      <c r="C27">
        <v>123</v>
      </c>
      <c r="D27">
        <v>46</v>
      </c>
      <c r="E27">
        <f t="shared" si="1"/>
        <v>0.37398373983739835</v>
      </c>
    </row>
    <row r="28" spans="1:5">
      <c r="A28">
        <v>40</v>
      </c>
      <c r="B28">
        <v>3</v>
      </c>
      <c r="C28">
        <v>131</v>
      </c>
      <c r="D28">
        <v>32</v>
      </c>
      <c r="E28">
        <f t="shared" si="1"/>
        <v>0.24427480916030533</v>
      </c>
    </row>
    <row r="29" spans="1:5">
      <c r="A29">
        <v>40</v>
      </c>
      <c r="B29">
        <v>4</v>
      </c>
      <c r="C29">
        <v>89</v>
      </c>
      <c r="D29">
        <v>35</v>
      </c>
      <c r="E29">
        <f t="shared" si="1"/>
        <v>0.39325842696629215</v>
      </c>
    </row>
    <row r="30" spans="1:5">
      <c r="A30">
        <v>40</v>
      </c>
      <c r="B30">
        <v>5</v>
      </c>
      <c r="C30">
        <v>135</v>
      </c>
      <c r="D30">
        <v>110</v>
      </c>
      <c r="E30">
        <f t="shared" si="1"/>
        <v>0.81481481481481477</v>
      </c>
    </row>
    <row r="31" spans="1:5">
      <c r="A31">
        <v>40</v>
      </c>
      <c r="B31">
        <v>6</v>
      </c>
      <c r="C31">
        <v>150</v>
      </c>
      <c r="D31">
        <v>44</v>
      </c>
      <c r="E31">
        <f t="shared" si="1"/>
        <v>0.29333333333333333</v>
      </c>
    </row>
    <row r="32" spans="1:5">
      <c r="A32">
        <v>40</v>
      </c>
      <c r="B32">
        <v>8</v>
      </c>
      <c r="C32">
        <f>148/2</f>
        <v>74</v>
      </c>
      <c r="D32">
        <f>114/2</f>
        <v>57</v>
      </c>
      <c r="E32">
        <f t="shared" si="1"/>
        <v>0.77027027027027029</v>
      </c>
    </row>
    <row r="33" spans="1:5">
      <c r="A33">
        <v>40</v>
      </c>
      <c r="B33">
        <v>9</v>
      </c>
      <c r="C33">
        <v>56</v>
      </c>
      <c r="D33">
        <v>30</v>
      </c>
      <c r="E33">
        <f t="shared" si="1"/>
        <v>0.5357142857142857</v>
      </c>
    </row>
    <row r="34" spans="1:5">
      <c r="A34">
        <v>40</v>
      </c>
      <c r="B34">
        <v>10</v>
      </c>
      <c r="C34">
        <v>127</v>
      </c>
      <c r="D34">
        <v>80</v>
      </c>
      <c r="E34">
        <f t="shared" si="1"/>
        <v>0.62992125984251968</v>
      </c>
    </row>
    <row r="35" spans="1:5">
      <c r="A35">
        <v>40</v>
      </c>
      <c r="B35">
        <v>11</v>
      </c>
      <c r="C35">
        <f>112/2</f>
        <v>56</v>
      </c>
      <c r="D35">
        <v>30</v>
      </c>
      <c r="E35">
        <f t="shared" si="1"/>
        <v>0.5357142857142857</v>
      </c>
    </row>
    <row r="36" spans="1:5">
      <c r="A36">
        <v>40</v>
      </c>
      <c r="B36">
        <v>12</v>
      </c>
      <c r="C36">
        <v>74</v>
      </c>
      <c r="D36">
        <v>57</v>
      </c>
      <c r="E36">
        <f t="shared" si="1"/>
        <v>0.77027027027027029</v>
      </c>
    </row>
    <row r="37" spans="1:5">
      <c r="A37">
        <v>40</v>
      </c>
      <c r="B37">
        <v>13</v>
      </c>
      <c r="C37">
        <v>127</v>
      </c>
      <c r="D37">
        <v>76</v>
      </c>
      <c r="E37">
        <f t="shared" si="1"/>
        <v>0.59842519685039375</v>
      </c>
    </row>
    <row r="38" spans="1:5">
      <c r="A38">
        <v>40</v>
      </c>
      <c r="B38">
        <v>14</v>
      </c>
      <c r="C38">
        <v>97</v>
      </c>
      <c r="D38">
        <v>54</v>
      </c>
      <c r="E38">
        <f t="shared" si="1"/>
        <v>0.55670103092783507</v>
      </c>
    </row>
    <row r="39" spans="1:5">
      <c r="A39">
        <v>40</v>
      </c>
      <c r="B39">
        <v>15</v>
      </c>
      <c r="C39">
        <v>81</v>
      </c>
      <c r="D39">
        <v>29</v>
      </c>
      <c r="E39">
        <f t="shared" si="1"/>
        <v>0.35802469135802467</v>
      </c>
    </row>
    <row r="40" spans="1:5">
      <c r="A40">
        <v>40</v>
      </c>
      <c r="B40">
        <v>16</v>
      </c>
      <c r="C40">
        <v>71</v>
      </c>
      <c r="D40">
        <v>43</v>
      </c>
      <c r="E40">
        <f t="shared" si="1"/>
        <v>0.60563380281690138</v>
      </c>
    </row>
    <row r="41" spans="1:5">
      <c r="A41">
        <v>40</v>
      </c>
      <c r="B41">
        <v>18</v>
      </c>
      <c r="C41">
        <v>86</v>
      </c>
      <c r="D41">
        <v>51</v>
      </c>
      <c r="E41">
        <f t="shared" si="1"/>
        <v>0.59302325581395354</v>
      </c>
    </row>
    <row r="42" spans="1:5">
      <c r="A42">
        <v>40</v>
      </c>
      <c r="B42">
        <v>19</v>
      </c>
      <c r="C42">
        <v>107</v>
      </c>
      <c r="D42">
        <v>2</v>
      </c>
      <c r="E42">
        <f t="shared" si="1"/>
        <v>1.8691588785046728E-2</v>
      </c>
    </row>
    <row r="43" spans="1:5">
      <c r="A43">
        <v>40</v>
      </c>
      <c r="B43">
        <v>20</v>
      </c>
      <c r="C43">
        <v>105</v>
      </c>
      <c r="D43">
        <v>64</v>
      </c>
      <c r="E43">
        <f t="shared" si="1"/>
        <v>0.60952380952380958</v>
      </c>
    </row>
    <row r="44" spans="1:5">
      <c r="A44">
        <v>40</v>
      </c>
      <c r="B44">
        <v>22</v>
      </c>
      <c r="C44">
        <v>85</v>
      </c>
      <c r="D44">
        <v>45</v>
      </c>
      <c r="E44">
        <f t="shared" si="1"/>
        <v>0.52941176470588236</v>
      </c>
    </row>
    <row r="45" spans="1:5">
      <c r="A45">
        <v>40</v>
      </c>
      <c r="B45">
        <v>23</v>
      </c>
      <c r="C45">
        <v>107</v>
      </c>
      <c r="D45">
        <v>61</v>
      </c>
      <c r="E45">
        <f t="shared" si="1"/>
        <v>0.57009345794392519</v>
      </c>
    </row>
    <row r="46" spans="1:5">
      <c r="A46">
        <v>40</v>
      </c>
      <c r="B46">
        <v>24</v>
      </c>
      <c r="C46">
        <v>97</v>
      </c>
      <c r="D46">
        <v>72</v>
      </c>
      <c r="E46">
        <f t="shared" si="1"/>
        <v>0.74226804123711343</v>
      </c>
    </row>
    <row r="47" spans="1:5">
      <c r="A47">
        <v>40</v>
      </c>
      <c r="B47">
        <v>25</v>
      </c>
      <c r="C47">
        <v>90</v>
      </c>
      <c r="D47">
        <v>35</v>
      </c>
      <c r="E47">
        <f t="shared" si="1"/>
        <v>0.3888888888888889</v>
      </c>
    </row>
    <row r="48" spans="1:5">
      <c r="A48">
        <v>40</v>
      </c>
      <c r="B48">
        <v>26</v>
      </c>
      <c r="C48">
        <v>126</v>
      </c>
      <c r="D48">
        <v>122</v>
      </c>
      <c r="E48">
        <f t="shared" si="1"/>
        <v>0.96825396825396826</v>
      </c>
    </row>
    <row r="49" spans="1:5">
      <c r="A49">
        <v>40</v>
      </c>
      <c r="B49">
        <v>27</v>
      </c>
      <c r="C49">
        <v>163</v>
      </c>
      <c r="D49">
        <v>144</v>
      </c>
      <c r="E49">
        <f t="shared" si="1"/>
        <v>0.8834355828220859</v>
      </c>
    </row>
    <row r="50" spans="1:5">
      <c r="A50">
        <v>40</v>
      </c>
      <c r="B50">
        <v>28</v>
      </c>
      <c r="C50">
        <v>141</v>
      </c>
      <c r="D50">
        <v>98</v>
      </c>
      <c r="E50">
        <f t="shared" si="1"/>
        <v>0.69503546099290781</v>
      </c>
    </row>
    <row r="51" spans="1:5">
      <c r="A51">
        <v>40</v>
      </c>
      <c r="B51">
        <v>29</v>
      </c>
      <c r="C51">
        <v>92</v>
      </c>
      <c r="D51">
        <v>34</v>
      </c>
      <c r="E51">
        <f t="shared" si="1"/>
        <v>0.36956521739130432</v>
      </c>
    </row>
    <row r="52" spans="1:5">
      <c r="A52">
        <v>20</v>
      </c>
      <c r="B52">
        <v>1</v>
      </c>
      <c r="C52">
        <v>118</v>
      </c>
      <c r="D52">
        <v>96</v>
      </c>
      <c r="E52">
        <f t="shared" si="1"/>
        <v>0.81355932203389836</v>
      </c>
    </row>
    <row r="53" spans="1:5">
      <c r="A53">
        <v>20</v>
      </c>
      <c r="B53">
        <v>2</v>
      </c>
      <c r="C53">
        <v>138</v>
      </c>
      <c r="D53">
        <v>0</v>
      </c>
      <c r="E53">
        <f t="shared" si="1"/>
        <v>0</v>
      </c>
    </row>
    <row r="54" spans="1:5">
      <c r="A54">
        <v>20</v>
      </c>
      <c r="B54">
        <v>3</v>
      </c>
      <c r="C54">
        <v>65</v>
      </c>
      <c r="D54">
        <v>38</v>
      </c>
      <c r="E54">
        <f t="shared" si="1"/>
        <v>0.58461538461538465</v>
      </c>
    </row>
    <row r="55" spans="1:5">
      <c r="A55">
        <v>20</v>
      </c>
      <c r="B55">
        <v>4</v>
      </c>
      <c r="C55">
        <v>143</v>
      </c>
      <c r="D55">
        <v>121</v>
      </c>
      <c r="E55">
        <f t="shared" ref="E55:E86" si="2">IF(C55=0,"",D55/C55)</f>
        <v>0.84615384615384615</v>
      </c>
    </row>
    <row r="56" spans="1:5">
      <c r="A56">
        <v>20</v>
      </c>
      <c r="B56">
        <v>5</v>
      </c>
      <c r="C56">
        <v>139</v>
      </c>
      <c r="D56">
        <v>124</v>
      </c>
      <c r="E56">
        <f t="shared" si="2"/>
        <v>0.8920863309352518</v>
      </c>
    </row>
    <row r="57" spans="1:5">
      <c r="A57">
        <v>20</v>
      </c>
      <c r="B57">
        <v>6</v>
      </c>
      <c r="C57">
        <v>64</v>
      </c>
      <c r="D57">
        <v>4</v>
      </c>
      <c r="E57">
        <f t="shared" si="2"/>
        <v>6.25E-2</v>
      </c>
    </row>
    <row r="58" spans="1:5">
      <c r="A58">
        <v>20</v>
      </c>
      <c r="B58">
        <v>7</v>
      </c>
      <c r="C58">
        <v>109</v>
      </c>
      <c r="D58">
        <v>83</v>
      </c>
      <c r="E58">
        <f t="shared" si="2"/>
        <v>0.76146788990825687</v>
      </c>
    </row>
    <row r="59" spans="1:5">
      <c r="A59">
        <v>20</v>
      </c>
      <c r="B59">
        <v>8</v>
      </c>
      <c r="C59">
        <v>137</v>
      </c>
      <c r="D59">
        <v>111</v>
      </c>
      <c r="E59">
        <f t="shared" si="2"/>
        <v>0.81021897810218979</v>
      </c>
    </row>
    <row r="60" spans="1:5">
      <c r="A60">
        <v>20</v>
      </c>
      <c r="B60">
        <v>9</v>
      </c>
      <c r="C60">
        <v>125</v>
      </c>
      <c r="D60">
        <v>87</v>
      </c>
      <c r="E60">
        <f t="shared" si="2"/>
        <v>0.69599999999999995</v>
      </c>
    </row>
    <row r="61" spans="1:5">
      <c r="A61">
        <v>20</v>
      </c>
      <c r="B61">
        <v>10</v>
      </c>
      <c r="C61">
        <v>152</v>
      </c>
      <c r="D61">
        <v>92</v>
      </c>
      <c r="E61">
        <f t="shared" si="2"/>
        <v>0.60526315789473684</v>
      </c>
    </row>
    <row r="62" spans="1:5">
      <c r="A62">
        <v>20</v>
      </c>
      <c r="B62">
        <v>11</v>
      </c>
      <c r="C62">
        <v>194</v>
      </c>
      <c r="D62">
        <v>177</v>
      </c>
      <c r="E62">
        <f t="shared" si="2"/>
        <v>0.91237113402061853</v>
      </c>
    </row>
    <row r="63" spans="1:5">
      <c r="A63">
        <v>20</v>
      </c>
      <c r="B63">
        <v>13</v>
      </c>
      <c r="C63">
        <v>93</v>
      </c>
      <c r="D63">
        <v>87</v>
      </c>
      <c r="E63">
        <f t="shared" si="2"/>
        <v>0.93548387096774188</v>
      </c>
    </row>
    <row r="64" spans="1:5">
      <c r="A64">
        <v>20</v>
      </c>
      <c r="B64">
        <v>14</v>
      </c>
      <c r="C64">
        <v>92</v>
      </c>
      <c r="D64">
        <v>86</v>
      </c>
      <c r="E64">
        <f t="shared" si="2"/>
        <v>0.93478260869565222</v>
      </c>
    </row>
    <row r="65" spans="1:5">
      <c r="A65">
        <v>20</v>
      </c>
      <c r="B65">
        <v>15</v>
      </c>
      <c r="C65">
        <v>112</v>
      </c>
      <c r="D65">
        <v>75</v>
      </c>
      <c r="E65">
        <f t="shared" si="2"/>
        <v>0.6696428571428571</v>
      </c>
    </row>
    <row r="66" spans="1:5">
      <c r="A66">
        <v>20</v>
      </c>
      <c r="B66">
        <v>16</v>
      </c>
      <c r="C66">
        <v>114</v>
      </c>
      <c r="D66">
        <v>102</v>
      </c>
      <c r="E66">
        <f t="shared" si="2"/>
        <v>0.89473684210526316</v>
      </c>
    </row>
    <row r="67" spans="1:5">
      <c r="A67">
        <v>20</v>
      </c>
      <c r="B67">
        <v>17</v>
      </c>
      <c r="C67">
        <v>79</v>
      </c>
      <c r="D67">
        <v>9</v>
      </c>
      <c r="E67">
        <f t="shared" si="2"/>
        <v>0.11392405063291139</v>
      </c>
    </row>
    <row r="68" spans="1:5">
      <c r="A68">
        <v>20</v>
      </c>
      <c r="B68">
        <v>18</v>
      </c>
      <c r="C68">
        <v>70</v>
      </c>
      <c r="D68">
        <v>55</v>
      </c>
      <c r="E68">
        <f t="shared" si="2"/>
        <v>0.7857142857142857</v>
      </c>
    </row>
    <row r="69" spans="1:5">
      <c r="A69">
        <v>20</v>
      </c>
      <c r="B69">
        <v>19</v>
      </c>
      <c r="C69">
        <v>129</v>
      </c>
      <c r="D69">
        <v>84</v>
      </c>
      <c r="E69">
        <f t="shared" si="2"/>
        <v>0.65116279069767447</v>
      </c>
    </row>
    <row r="70" spans="1:5">
      <c r="A70">
        <v>20</v>
      </c>
      <c r="B70">
        <v>21</v>
      </c>
      <c r="C70">
        <v>80</v>
      </c>
      <c r="D70">
        <v>51</v>
      </c>
      <c r="E70">
        <f t="shared" si="2"/>
        <v>0.63749999999999996</v>
      </c>
    </row>
    <row r="71" spans="1:5">
      <c r="A71">
        <v>20</v>
      </c>
      <c r="B71">
        <v>22</v>
      </c>
      <c r="C71">
        <v>138</v>
      </c>
      <c r="D71">
        <v>93</v>
      </c>
      <c r="E71">
        <f t="shared" si="2"/>
        <v>0.67391304347826086</v>
      </c>
    </row>
    <row r="72" spans="1:5">
      <c r="A72">
        <v>20</v>
      </c>
      <c r="B72">
        <v>23</v>
      </c>
      <c r="C72">
        <v>156</v>
      </c>
      <c r="D72">
        <v>103</v>
      </c>
      <c r="E72">
        <f t="shared" si="2"/>
        <v>0.66025641025641024</v>
      </c>
    </row>
    <row r="73" spans="1:5">
      <c r="A73">
        <v>20</v>
      </c>
      <c r="B73">
        <v>24</v>
      </c>
      <c r="C73">
        <v>33</v>
      </c>
      <c r="D73">
        <v>3</v>
      </c>
      <c r="E73">
        <f t="shared" si="2"/>
        <v>9.0909090909090912E-2</v>
      </c>
    </row>
    <row r="74" spans="1:5">
      <c r="A74">
        <v>20</v>
      </c>
      <c r="B74">
        <v>25</v>
      </c>
      <c r="C74">
        <v>80</v>
      </c>
      <c r="D74">
        <v>61</v>
      </c>
      <c r="E74">
        <f t="shared" si="2"/>
        <v>0.76249999999999996</v>
      </c>
    </row>
    <row r="75" spans="1:5">
      <c r="A75">
        <v>20</v>
      </c>
      <c r="B75">
        <v>26</v>
      </c>
      <c r="C75">
        <v>78</v>
      </c>
      <c r="D75">
        <v>71</v>
      </c>
      <c r="E75">
        <f t="shared" si="2"/>
        <v>0.91025641025641024</v>
      </c>
    </row>
    <row r="76" spans="1:5">
      <c r="A76">
        <v>20</v>
      </c>
      <c r="B76">
        <v>27</v>
      </c>
      <c r="C76">
        <v>118</v>
      </c>
      <c r="D76">
        <v>76</v>
      </c>
      <c r="E76">
        <f t="shared" si="2"/>
        <v>0.64406779661016944</v>
      </c>
    </row>
    <row r="77" spans="1:5">
      <c r="A77">
        <v>20</v>
      </c>
      <c r="B77">
        <v>28</v>
      </c>
      <c r="C77">
        <v>145</v>
      </c>
      <c r="D77">
        <v>128</v>
      </c>
      <c r="E77">
        <f t="shared" si="2"/>
        <v>0.88275862068965516</v>
      </c>
    </row>
    <row r="78" spans="1:5">
      <c r="A78">
        <v>20</v>
      </c>
      <c r="B78">
        <v>29</v>
      </c>
      <c r="C78">
        <v>105</v>
      </c>
      <c r="D78">
        <v>61</v>
      </c>
      <c r="E78">
        <f t="shared" si="2"/>
        <v>0.580952380952381</v>
      </c>
    </row>
    <row r="79" spans="1:5">
      <c r="A79">
        <v>20</v>
      </c>
      <c r="B79">
        <v>30</v>
      </c>
      <c r="C79">
        <v>147</v>
      </c>
      <c r="D79">
        <v>142</v>
      </c>
      <c r="E79">
        <f t="shared" si="2"/>
        <v>0.96598639455782309</v>
      </c>
    </row>
    <row r="80" spans="1:5">
      <c r="A80">
        <v>20</v>
      </c>
      <c r="B80">
        <v>31</v>
      </c>
      <c r="C80">
        <f>156/2</f>
        <v>78</v>
      </c>
      <c r="D80">
        <f>142/2</f>
        <v>71</v>
      </c>
      <c r="E80">
        <f t="shared" si="2"/>
        <v>0.91025641025641024</v>
      </c>
    </row>
    <row r="81" spans="1:5">
      <c r="A81">
        <v>20</v>
      </c>
      <c r="B81">
        <v>32</v>
      </c>
      <c r="C81">
        <v>52</v>
      </c>
      <c r="D81">
        <v>24</v>
      </c>
      <c r="E81">
        <f t="shared" si="2"/>
        <v>0.46153846153846156</v>
      </c>
    </row>
    <row r="82" spans="1:5">
      <c r="A82">
        <v>20</v>
      </c>
      <c r="B82">
        <v>33</v>
      </c>
      <c r="C82">
        <v>158</v>
      </c>
      <c r="D82">
        <v>117</v>
      </c>
      <c r="E82">
        <f t="shared" si="2"/>
        <v>0.740506329113924</v>
      </c>
    </row>
    <row r="83" spans="1:5">
      <c r="A83">
        <v>20</v>
      </c>
      <c r="B83">
        <v>34</v>
      </c>
      <c r="C83">
        <v>109</v>
      </c>
      <c r="D83">
        <v>82</v>
      </c>
      <c r="E83">
        <f t="shared" si="2"/>
        <v>0.75229357798165142</v>
      </c>
    </row>
    <row r="84" spans="1:5">
      <c r="A84">
        <v>20</v>
      </c>
      <c r="B84">
        <v>35</v>
      </c>
      <c r="C84">
        <v>207</v>
      </c>
      <c r="D84">
        <v>180</v>
      </c>
      <c r="E84">
        <f t="shared" si="2"/>
        <v>0.86956521739130432</v>
      </c>
    </row>
    <row r="85" spans="1:5">
      <c r="A85">
        <v>0</v>
      </c>
      <c r="B85">
        <v>1</v>
      </c>
      <c r="C85">
        <v>164</v>
      </c>
      <c r="D85">
        <v>160</v>
      </c>
      <c r="E85">
        <f t="shared" si="2"/>
        <v>0.97560975609756095</v>
      </c>
    </row>
    <row r="86" spans="1:5">
      <c r="A86">
        <v>0</v>
      </c>
      <c r="B86">
        <v>2</v>
      </c>
      <c r="C86">
        <v>131</v>
      </c>
      <c r="D86">
        <v>109</v>
      </c>
      <c r="E86">
        <f t="shared" si="2"/>
        <v>0.83206106870229013</v>
      </c>
    </row>
    <row r="87" spans="1:5">
      <c r="A87">
        <v>0</v>
      </c>
      <c r="B87">
        <v>3</v>
      </c>
      <c r="C87">
        <v>101</v>
      </c>
      <c r="D87">
        <v>87</v>
      </c>
      <c r="E87">
        <f t="shared" ref="E87:E107" si="3">IF(C87=0,"",D87/C87)</f>
        <v>0.86138613861386137</v>
      </c>
    </row>
    <row r="88" spans="1:5">
      <c r="A88">
        <v>0</v>
      </c>
      <c r="B88">
        <v>5</v>
      </c>
      <c r="C88">
        <v>140</v>
      </c>
      <c r="D88">
        <v>134</v>
      </c>
      <c r="E88">
        <f t="shared" si="3"/>
        <v>0.95714285714285718</v>
      </c>
    </row>
    <row r="89" spans="1:5">
      <c r="A89">
        <v>0</v>
      </c>
      <c r="B89">
        <v>6</v>
      </c>
      <c r="C89">
        <v>142</v>
      </c>
      <c r="D89">
        <v>139</v>
      </c>
      <c r="E89">
        <f t="shared" si="3"/>
        <v>0.97887323943661975</v>
      </c>
    </row>
    <row r="90" spans="1:5">
      <c r="A90">
        <v>0</v>
      </c>
      <c r="B90">
        <v>7</v>
      </c>
      <c r="C90">
        <v>73</v>
      </c>
      <c r="D90">
        <v>60</v>
      </c>
      <c r="E90">
        <f t="shared" si="3"/>
        <v>0.82191780821917804</v>
      </c>
    </row>
    <row r="91" spans="1:5">
      <c r="A91">
        <v>0</v>
      </c>
      <c r="B91">
        <v>9</v>
      </c>
      <c r="C91">
        <v>134</v>
      </c>
      <c r="D91">
        <v>124</v>
      </c>
      <c r="E91">
        <f t="shared" si="3"/>
        <v>0.92537313432835822</v>
      </c>
    </row>
    <row r="92" spans="1:5">
      <c r="A92">
        <v>0</v>
      </c>
      <c r="B92">
        <v>10</v>
      </c>
      <c r="C92">
        <v>139</v>
      </c>
      <c r="D92">
        <v>132</v>
      </c>
      <c r="E92">
        <f t="shared" si="3"/>
        <v>0.94964028776978415</v>
      </c>
    </row>
    <row r="93" spans="1:5">
      <c r="A93">
        <v>0</v>
      </c>
      <c r="B93">
        <v>11</v>
      </c>
      <c r="C93">
        <v>108</v>
      </c>
      <c r="D93">
        <v>107</v>
      </c>
      <c r="E93">
        <f t="shared" si="3"/>
        <v>0.9907407407407407</v>
      </c>
    </row>
    <row r="94" spans="1:5">
      <c r="A94">
        <v>0</v>
      </c>
      <c r="B94">
        <v>12</v>
      </c>
      <c r="C94">
        <v>153</v>
      </c>
      <c r="D94">
        <v>150</v>
      </c>
      <c r="E94">
        <f t="shared" si="3"/>
        <v>0.98039215686274506</v>
      </c>
    </row>
    <row r="95" spans="1:5">
      <c r="A95">
        <v>0</v>
      </c>
      <c r="B95">
        <v>13</v>
      </c>
      <c r="C95">
        <v>119</v>
      </c>
      <c r="D95">
        <v>2</v>
      </c>
      <c r="E95">
        <f t="shared" si="3"/>
        <v>1.680672268907563E-2</v>
      </c>
    </row>
    <row r="96" spans="1:5">
      <c r="A96">
        <v>0</v>
      </c>
      <c r="B96">
        <v>14</v>
      </c>
      <c r="C96">
        <v>134</v>
      </c>
      <c r="D96">
        <v>129</v>
      </c>
      <c r="E96">
        <f t="shared" si="3"/>
        <v>0.96268656716417911</v>
      </c>
    </row>
    <row r="97" spans="1:5">
      <c r="A97">
        <v>0</v>
      </c>
      <c r="B97">
        <v>15</v>
      </c>
      <c r="C97">
        <v>85</v>
      </c>
      <c r="D97">
        <v>81</v>
      </c>
      <c r="E97">
        <f t="shared" si="3"/>
        <v>0.95294117647058818</v>
      </c>
    </row>
    <row r="98" spans="1:5">
      <c r="A98">
        <v>0</v>
      </c>
      <c r="B98">
        <v>16</v>
      </c>
      <c r="C98">
        <v>117</v>
      </c>
      <c r="D98">
        <v>114</v>
      </c>
      <c r="E98">
        <f t="shared" si="3"/>
        <v>0.97435897435897434</v>
      </c>
    </row>
    <row r="99" spans="1:5">
      <c r="A99">
        <v>0</v>
      </c>
      <c r="B99">
        <v>17</v>
      </c>
      <c r="C99">
        <v>115</v>
      </c>
      <c r="D99">
        <v>113</v>
      </c>
      <c r="E99">
        <f t="shared" si="3"/>
        <v>0.9826086956521739</v>
      </c>
    </row>
    <row r="100" spans="1:5">
      <c r="A100">
        <v>0</v>
      </c>
      <c r="B100">
        <v>18</v>
      </c>
      <c r="C100">
        <v>29</v>
      </c>
      <c r="D100">
        <v>8</v>
      </c>
      <c r="E100">
        <f t="shared" si="3"/>
        <v>0.27586206896551724</v>
      </c>
    </row>
    <row r="101" spans="1:5">
      <c r="A101">
        <v>0</v>
      </c>
      <c r="B101">
        <v>19</v>
      </c>
      <c r="C101">
        <v>172</v>
      </c>
      <c r="D101">
        <v>161</v>
      </c>
      <c r="E101">
        <f t="shared" si="3"/>
        <v>0.93604651162790697</v>
      </c>
    </row>
    <row r="102" spans="1:5">
      <c r="A102">
        <v>0</v>
      </c>
      <c r="B102">
        <v>20</v>
      </c>
      <c r="C102">
        <v>105</v>
      </c>
      <c r="D102">
        <v>100</v>
      </c>
      <c r="E102">
        <f t="shared" si="3"/>
        <v>0.95238095238095233</v>
      </c>
    </row>
    <row r="103" spans="1:5">
      <c r="A103">
        <v>0</v>
      </c>
      <c r="B103">
        <v>21</v>
      </c>
      <c r="C103">
        <v>137</v>
      </c>
      <c r="D103">
        <v>87</v>
      </c>
      <c r="E103">
        <f t="shared" si="3"/>
        <v>0.63503649635036497</v>
      </c>
    </row>
    <row r="104" spans="1:5">
      <c r="A104">
        <v>0</v>
      </c>
      <c r="B104">
        <v>22</v>
      </c>
      <c r="C104">
        <v>103</v>
      </c>
      <c r="D104">
        <v>96</v>
      </c>
      <c r="E104">
        <f t="shared" si="3"/>
        <v>0.93203883495145634</v>
      </c>
    </row>
    <row r="105" spans="1:5">
      <c r="A105">
        <v>0</v>
      </c>
      <c r="B105">
        <v>23</v>
      </c>
      <c r="C105">
        <v>174</v>
      </c>
      <c r="D105">
        <v>134</v>
      </c>
      <c r="E105">
        <f t="shared" si="3"/>
        <v>0.77011494252873558</v>
      </c>
    </row>
    <row r="106" spans="1:5">
      <c r="A106">
        <v>0</v>
      </c>
      <c r="B106">
        <v>24</v>
      </c>
      <c r="C106">
        <v>65</v>
      </c>
      <c r="D106">
        <v>34</v>
      </c>
      <c r="E106">
        <f t="shared" si="3"/>
        <v>0.52307692307692311</v>
      </c>
    </row>
    <row r="107" spans="1:5">
      <c r="A107">
        <v>0</v>
      </c>
      <c r="B107">
        <v>25</v>
      </c>
      <c r="C107">
        <v>137</v>
      </c>
      <c r="D107">
        <v>117</v>
      </c>
      <c r="E107">
        <f t="shared" si="3"/>
        <v>0.85401459854014594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D3" sqref="D3"/>
    </sheetView>
  </sheetViews>
  <sheetFormatPr baseColWidth="10" defaultColWidth="8.83203125" defaultRowHeight="14" x14ac:dyDescent="0"/>
  <cols>
    <col min="1" max="1" width="13.5" bestFit="1" customWidth="1"/>
    <col min="2" max="2" width="20" bestFit="1" customWidth="1"/>
    <col min="3" max="3" width="18" bestFit="1" customWidth="1"/>
    <col min="4" max="4" width="11" bestFit="1" customWidth="1"/>
    <col min="5" max="5" width="21.5" bestFit="1" customWidth="1"/>
  </cols>
  <sheetData>
    <row r="1" spans="1:5" s="2" customFormat="1">
      <c r="A1" s="2" t="s">
        <v>14</v>
      </c>
      <c r="B1" s="2" t="s">
        <v>19</v>
      </c>
      <c r="C1" s="2" t="s">
        <v>20</v>
      </c>
      <c r="D1" s="2" t="s">
        <v>6</v>
      </c>
      <c r="E1" s="2" t="s">
        <v>5</v>
      </c>
    </row>
    <row r="2" spans="1:5">
      <c r="A2">
        <v>0</v>
      </c>
      <c r="B2">
        <v>35</v>
      </c>
      <c r="C2">
        <v>15</v>
      </c>
      <c r="D2">
        <v>43</v>
      </c>
      <c r="E2">
        <v>8.4</v>
      </c>
    </row>
    <row r="3" spans="1:5">
      <c r="A3">
        <v>40</v>
      </c>
      <c r="B3">
        <v>30</v>
      </c>
      <c r="C3">
        <v>21</v>
      </c>
      <c r="D3">
        <v>70</v>
      </c>
      <c r="E3">
        <v>8.4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2" sqref="D2"/>
    </sheetView>
  </sheetViews>
  <sheetFormatPr baseColWidth="10" defaultColWidth="8.83203125" defaultRowHeight="14" x14ac:dyDescent="0"/>
  <cols>
    <col min="1" max="1" width="10.5" bestFit="1" customWidth="1"/>
    <col min="2" max="2" width="20" bestFit="1" customWidth="1"/>
    <col min="3" max="3" width="18" bestFit="1" customWidth="1"/>
    <col min="4" max="4" width="11" bestFit="1" customWidth="1"/>
    <col min="5" max="5" width="21.5" bestFit="1" customWidth="1"/>
  </cols>
  <sheetData>
    <row r="1" spans="1:5">
      <c r="A1" s="2" t="s">
        <v>21</v>
      </c>
      <c r="B1" s="2" t="s">
        <v>19</v>
      </c>
      <c r="C1" s="2" t="s">
        <v>20</v>
      </c>
      <c r="D1" s="2" t="s">
        <v>6</v>
      </c>
      <c r="E1" s="2" t="s">
        <v>5</v>
      </c>
    </row>
    <row r="2" spans="1:5">
      <c r="A2" t="s">
        <v>22</v>
      </c>
      <c r="B2">
        <v>20</v>
      </c>
      <c r="C2">
        <v>17</v>
      </c>
      <c r="D2">
        <v>85</v>
      </c>
      <c r="E2">
        <v>8.6</v>
      </c>
    </row>
    <row r="3" spans="1:5">
      <c r="A3" t="s">
        <v>23</v>
      </c>
      <c r="B3">
        <v>19</v>
      </c>
      <c r="C3">
        <v>0</v>
      </c>
      <c r="D3">
        <v>0</v>
      </c>
      <c r="E3">
        <v>0</v>
      </c>
    </row>
    <row r="4" spans="1:5">
      <c r="A4" t="s">
        <v>24</v>
      </c>
      <c r="B4">
        <v>18</v>
      </c>
      <c r="C4">
        <v>0</v>
      </c>
      <c r="D4">
        <v>0</v>
      </c>
      <c r="E4">
        <v>0</v>
      </c>
    </row>
    <row r="5" spans="1:5">
      <c r="A5" t="s">
        <v>25</v>
      </c>
      <c r="B5">
        <v>16</v>
      </c>
      <c r="C5">
        <v>0</v>
      </c>
      <c r="D5">
        <v>0</v>
      </c>
      <c r="E5">
        <v>0</v>
      </c>
    </row>
    <row r="6" spans="1:5">
      <c r="A6" t="s">
        <v>26</v>
      </c>
      <c r="B6">
        <v>20</v>
      </c>
      <c r="C6">
        <v>0</v>
      </c>
      <c r="D6">
        <v>0</v>
      </c>
      <c r="E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workbookViewId="0">
      <selection activeCell="K2" sqref="K2"/>
    </sheetView>
  </sheetViews>
  <sheetFormatPr baseColWidth="10" defaultColWidth="8.83203125" defaultRowHeight="14" x14ac:dyDescent="0"/>
  <cols>
    <col min="1" max="1" width="13.33203125" bestFit="1" customWidth="1"/>
    <col min="2" max="2" width="19.33203125" bestFit="1" customWidth="1"/>
    <col min="3" max="3" width="10.83203125" bestFit="1" customWidth="1"/>
    <col min="4" max="4" width="21.1640625" bestFit="1" customWidth="1"/>
    <col min="7" max="7" width="13.5" bestFit="1" customWidth="1"/>
    <col min="8" max="8" width="19.5" bestFit="1" customWidth="1"/>
    <col min="9" max="9" width="10.83203125" bestFit="1" customWidth="1"/>
    <col min="10" max="10" width="3" bestFit="1" customWidth="1"/>
    <col min="11" max="11" width="8" bestFit="1" customWidth="1"/>
    <col min="12" max="12" width="4.6640625" bestFit="1" customWidth="1"/>
  </cols>
  <sheetData>
    <row r="1" spans="1:12" s="2" customFormat="1">
      <c r="A1" s="2" t="s">
        <v>14</v>
      </c>
      <c r="B1" s="2" t="s">
        <v>27</v>
      </c>
      <c r="C1" s="2" t="s">
        <v>28</v>
      </c>
      <c r="D1" s="2" t="s">
        <v>29</v>
      </c>
      <c r="K1" s="2" t="s">
        <v>59</v>
      </c>
    </row>
    <row r="2" spans="1:12">
      <c r="A2">
        <v>0</v>
      </c>
      <c r="B2">
        <v>1</v>
      </c>
      <c r="C2" t="s">
        <v>30</v>
      </c>
      <c r="D2" s="3">
        <v>3</v>
      </c>
      <c r="G2" s="2" t="s">
        <v>14</v>
      </c>
      <c r="H2" s="2" t="s">
        <v>27</v>
      </c>
      <c r="I2" s="2" t="s">
        <v>28</v>
      </c>
      <c r="J2" s="2" t="s">
        <v>18</v>
      </c>
      <c r="K2" s="2" t="s">
        <v>15</v>
      </c>
      <c r="L2" s="2" t="s">
        <v>16</v>
      </c>
    </row>
    <row r="3" spans="1:12">
      <c r="A3">
        <v>0</v>
      </c>
      <c r="B3">
        <v>1</v>
      </c>
      <c r="C3" t="s">
        <v>30</v>
      </c>
      <c r="D3" s="3">
        <v>1</v>
      </c>
      <c r="G3">
        <v>0</v>
      </c>
      <c r="H3">
        <v>1</v>
      </c>
      <c r="I3" t="s">
        <v>30</v>
      </c>
      <c r="J3">
        <f>COUNT(D2:D23)</f>
        <v>22</v>
      </c>
      <c r="K3">
        <f>AVERAGE(D2:D23)</f>
        <v>1.2272727272727273</v>
      </c>
      <c r="L3">
        <f>STDEV(D2:D23)/SQRT(COUNT(D2:D23))</f>
        <v>0.29374296109697351</v>
      </c>
    </row>
    <row r="4" spans="1:12">
      <c r="A4">
        <v>0</v>
      </c>
      <c r="B4">
        <v>1</v>
      </c>
      <c r="C4" t="s">
        <v>30</v>
      </c>
      <c r="D4" s="3">
        <v>0</v>
      </c>
      <c r="G4">
        <v>0</v>
      </c>
      <c r="H4">
        <v>1</v>
      </c>
      <c r="I4" t="s">
        <v>31</v>
      </c>
      <c r="J4">
        <f>COUNT(D24:D51)</f>
        <v>28</v>
      </c>
      <c r="K4">
        <f>AVERAGE(D24:D51)</f>
        <v>11.678571428571429</v>
      </c>
      <c r="L4">
        <f>STDEV(D24:D51)/SQRT(COUNT(D24:D51))</f>
        <v>2.6322448882897342</v>
      </c>
    </row>
    <row r="5" spans="1:12">
      <c r="A5">
        <v>0</v>
      </c>
      <c r="B5">
        <v>1</v>
      </c>
      <c r="C5" t="s">
        <v>30</v>
      </c>
      <c r="D5" s="3">
        <v>0</v>
      </c>
      <c r="G5">
        <v>40</v>
      </c>
      <c r="H5">
        <v>1</v>
      </c>
      <c r="I5" t="s">
        <v>30</v>
      </c>
      <c r="J5">
        <f>COUNT(D52:D87)</f>
        <v>36</v>
      </c>
      <c r="K5">
        <f>AVERAGE(D52:D87)</f>
        <v>15.944444444444445</v>
      </c>
      <c r="L5">
        <f>STDEV(D52:D87)/SQRT(COUNT(D52:D87))</f>
        <v>2.4000477655446657</v>
      </c>
    </row>
    <row r="6" spans="1:12">
      <c r="A6">
        <v>0</v>
      </c>
      <c r="B6">
        <v>1</v>
      </c>
      <c r="C6" t="s">
        <v>30</v>
      </c>
      <c r="D6" s="3">
        <v>1</v>
      </c>
      <c r="G6">
        <v>40</v>
      </c>
      <c r="H6">
        <v>3</v>
      </c>
      <c r="I6" t="s">
        <v>30</v>
      </c>
      <c r="J6">
        <f>COUNT(D87:D117)</f>
        <v>31</v>
      </c>
      <c r="K6">
        <f>AVERAGE(D87:D117)</f>
        <v>7.096774193548387</v>
      </c>
      <c r="L6">
        <f>STDEV(D87:D117)/SQRT(COUNT(D87:D117))</f>
        <v>0.94965170605675786</v>
      </c>
    </row>
    <row r="7" spans="1:12">
      <c r="A7">
        <v>0</v>
      </c>
      <c r="B7">
        <v>1</v>
      </c>
      <c r="C7" t="s">
        <v>30</v>
      </c>
      <c r="D7" s="3">
        <v>0</v>
      </c>
      <c r="G7">
        <v>40</v>
      </c>
      <c r="H7">
        <v>1</v>
      </c>
      <c r="I7" t="s">
        <v>31</v>
      </c>
      <c r="J7">
        <f>COUNT(D118:D150)</f>
        <v>33</v>
      </c>
      <c r="K7">
        <f>AVERAGE(D118:D150)</f>
        <v>24.454545454545453</v>
      </c>
      <c r="L7">
        <f>STDEV(D118:D150)/SQRT(COUNT(D118:D150))</f>
        <v>3.7904612408957283</v>
      </c>
    </row>
    <row r="8" spans="1:12">
      <c r="A8">
        <v>0</v>
      </c>
      <c r="B8">
        <v>1</v>
      </c>
      <c r="C8" t="s">
        <v>30</v>
      </c>
      <c r="D8" s="3">
        <v>3</v>
      </c>
      <c r="G8">
        <v>40</v>
      </c>
      <c r="H8">
        <v>3</v>
      </c>
      <c r="I8" t="s">
        <v>31</v>
      </c>
      <c r="J8">
        <f>COUNT(D151:D180)</f>
        <v>30</v>
      </c>
      <c r="K8">
        <f>AVERAGE(D151:D180)</f>
        <v>22.666666666666668</v>
      </c>
      <c r="L8">
        <f>STDEV(D151:D180)/SQRT(COUNT(D151:D180))</f>
        <v>2.1963048033622359</v>
      </c>
    </row>
    <row r="9" spans="1:12">
      <c r="A9">
        <v>0</v>
      </c>
      <c r="B9">
        <v>1</v>
      </c>
      <c r="C9" t="s">
        <v>30</v>
      </c>
      <c r="D9" s="3">
        <v>3</v>
      </c>
    </row>
    <row r="10" spans="1:12">
      <c r="A10">
        <v>0</v>
      </c>
      <c r="B10">
        <v>1</v>
      </c>
      <c r="C10" t="s">
        <v>30</v>
      </c>
      <c r="D10" s="3">
        <v>4</v>
      </c>
    </row>
    <row r="11" spans="1:12">
      <c r="A11">
        <v>0</v>
      </c>
      <c r="B11">
        <v>1</v>
      </c>
      <c r="C11" t="s">
        <v>30</v>
      </c>
      <c r="D11" s="3">
        <v>0</v>
      </c>
    </row>
    <row r="12" spans="1:12">
      <c r="A12">
        <v>0</v>
      </c>
      <c r="B12">
        <v>1</v>
      </c>
      <c r="C12" t="s">
        <v>30</v>
      </c>
      <c r="D12" s="3">
        <v>0</v>
      </c>
    </row>
    <row r="13" spans="1:12">
      <c r="A13">
        <v>0</v>
      </c>
      <c r="B13">
        <v>1</v>
      </c>
      <c r="C13" t="s">
        <v>30</v>
      </c>
      <c r="D13" s="3">
        <v>0</v>
      </c>
    </row>
    <row r="14" spans="1:12">
      <c r="A14">
        <v>0</v>
      </c>
      <c r="B14">
        <v>1</v>
      </c>
      <c r="C14" t="s">
        <v>30</v>
      </c>
      <c r="D14" s="3">
        <v>3</v>
      </c>
    </row>
    <row r="15" spans="1:12">
      <c r="A15">
        <v>0</v>
      </c>
      <c r="B15">
        <v>1</v>
      </c>
      <c r="C15" t="s">
        <v>30</v>
      </c>
      <c r="D15" s="3">
        <v>2</v>
      </c>
    </row>
    <row r="16" spans="1:12">
      <c r="A16">
        <v>0</v>
      </c>
      <c r="B16">
        <v>1</v>
      </c>
      <c r="C16" t="s">
        <v>30</v>
      </c>
      <c r="D16" s="3">
        <v>0</v>
      </c>
    </row>
    <row r="17" spans="1:4">
      <c r="A17">
        <v>0</v>
      </c>
      <c r="B17">
        <v>1</v>
      </c>
      <c r="C17" t="s">
        <v>30</v>
      </c>
      <c r="D17" s="3">
        <v>0</v>
      </c>
    </row>
    <row r="18" spans="1:4">
      <c r="A18">
        <v>0</v>
      </c>
      <c r="B18">
        <v>1</v>
      </c>
      <c r="C18" t="s">
        <v>30</v>
      </c>
      <c r="D18" s="3">
        <v>1</v>
      </c>
    </row>
    <row r="19" spans="1:4">
      <c r="A19">
        <v>0</v>
      </c>
      <c r="B19">
        <v>1</v>
      </c>
      <c r="C19" t="s">
        <v>30</v>
      </c>
      <c r="D19" s="3">
        <v>1</v>
      </c>
    </row>
    <row r="20" spans="1:4">
      <c r="A20">
        <v>0</v>
      </c>
      <c r="B20">
        <v>1</v>
      </c>
      <c r="C20" t="s">
        <v>30</v>
      </c>
      <c r="D20" s="3">
        <v>0</v>
      </c>
    </row>
    <row r="21" spans="1:4">
      <c r="A21">
        <v>0</v>
      </c>
      <c r="B21">
        <v>1</v>
      </c>
      <c r="C21" t="s">
        <v>30</v>
      </c>
      <c r="D21" s="3">
        <v>3</v>
      </c>
    </row>
    <row r="22" spans="1:4">
      <c r="A22">
        <v>0</v>
      </c>
      <c r="B22">
        <v>1</v>
      </c>
      <c r="C22" t="s">
        <v>30</v>
      </c>
      <c r="D22" s="3">
        <v>2</v>
      </c>
    </row>
    <row r="23" spans="1:4">
      <c r="A23">
        <v>0</v>
      </c>
      <c r="B23">
        <v>1</v>
      </c>
      <c r="C23" t="s">
        <v>30</v>
      </c>
      <c r="D23" s="3">
        <v>0</v>
      </c>
    </row>
    <row r="24" spans="1:4">
      <c r="A24">
        <v>0</v>
      </c>
      <c r="B24">
        <v>1</v>
      </c>
      <c r="C24" t="s">
        <v>31</v>
      </c>
      <c r="D24" s="3">
        <v>0</v>
      </c>
    </row>
    <row r="25" spans="1:4">
      <c r="A25">
        <v>0</v>
      </c>
      <c r="B25">
        <v>1</v>
      </c>
      <c r="C25" t="s">
        <v>31</v>
      </c>
      <c r="D25" s="3">
        <v>4</v>
      </c>
    </row>
    <row r="26" spans="1:4">
      <c r="A26">
        <v>0</v>
      </c>
      <c r="B26">
        <v>1</v>
      </c>
      <c r="C26" t="s">
        <v>31</v>
      </c>
      <c r="D26" s="3">
        <v>0</v>
      </c>
    </row>
    <row r="27" spans="1:4">
      <c r="A27">
        <v>0</v>
      </c>
      <c r="B27">
        <v>1</v>
      </c>
      <c r="C27" t="s">
        <v>31</v>
      </c>
      <c r="D27" s="3">
        <v>4</v>
      </c>
    </row>
    <row r="28" spans="1:4">
      <c r="A28">
        <v>0</v>
      </c>
      <c r="B28">
        <v>1</v>
      </c>
      <c r="C28" t="s">
        <v>31</v>
      </c>
      <c r="D28" s="3">
        <v>2</v>
      </c>
    </row>
    <row r="29" spans="1:4">
      <c r="A29">
        <v>0</v>
      </c>
      <c r="B29">
        <v>1</v>
      </c>
      <c r="C29" t="s">
        <v>31</v>
      </c>
      <c r="D29" s="3">
        <v>11</v>
      </c>
    </row>
    <row r="30" spans="1:4">
      <c r="A30">
        <v>0</v>
      </c>
      <c r="B30">
        <v>1</v>
      </c>
      <c r="C30" t="s">
        <v>31</v>
      </c>
      <c r="D30" s="3">
        <v>5</v>
      </c>
    </row>
    <row r="31" spans="1:4">
      <c r="A31">
        <v>0</v>
      </c>
      <c r="B31">
        <v>1</v>
      </c>
      <c r="C31" t="s">
        <v>31</v>
      </c>
      <c r="D31" s="3">
        <v>1</v>
      </c>
    </row>
    <row r="32" spans="1:4">
      <c r="A32">
        <v>0</v>
      </c>
      <c r="B32">
        <v>1</v>
      </c>
      <c r="C32" t="s">
        <v>31</v>
      </c>
      <c r="D32" s="3">
        <v>6</v>
      </c>
    </row>
    <row r="33" spans="1:4">
      <c r="A33">
        <v>0</v>
      </c>
      <c r="B33">
        <v>1</v>
      </c>
      <c r="C33" t="s">
        <v>31</v>
      </c>
      <c r="D33" s="3">
        <v>0</v>
      </c>
    </row>
    <row r="34" spans="1:4">
      <c r="A34">
        <v>0</v>
      </c>
      <c r="B34">
        <v>1</v>
      </c>
      <c r="C34" t="s">
        <v>31</v>
      </c>
      <c r="D34" s="3">
        <v>3</v>
      </c>
    </row>
    <row r="35" spans="1:4">
      <c r="A35">
        <v>0</v>
      </c>
      <c r="B35">
        <v>1</v>
      </c>
      <c r="C35" t="s">
        <v>31</v>
      </c>
      <c r="D35" s="3">
        <v>6</v>
      </c>
    </row>
    <row r="36" spans="1:4">
      <c r="A36">
        <v>0</v>
      </c>
      <c r="B36">
        <v>1</v>
      </c>
      <c r="C36" t="s">
        <v>31</v>
      </c>
      <c r="D36" s="3">
        <v>10</v>
      </c>
    </row>
    <row r="37" spans="1:4">
      <c r="A37">
        <v>0</v>
      </c>
      <c r="B37">
        <v>1</v>
      </c>
      <c r="C37" t="s">
        <v>31</v>
      </c>
      <c r="D37" s="3">
        <v>35</v>
      </c>
    </row>
    <row r="38" spans="1:4">
      <c r="A38">
        <v>0</v>
      </c>
      <c r="B38">
        <v>1</v>
      </c>
      <c r="C38" t="s">
        <v>31</v>
      </c>
      <c r="D38" s="3">
        <v>37</v>
      </c>
    </row>
    <row r="39" spans="1:4">
      <c r="A39">
        <v>0</v>
      </c>
      <c r="B39">
        <v>1</v>
      </c>
      <c r="C39" t="s">
        <v>31</v>
      </c>
      <c r="D39" s="3">
        <v>52</v>
      </c>
    </row>
    <row r="40" spans="1:4">
      <c r="A40">
        <v>0</v>
      </c>
      <c r="B40">
        <v>1</v>
      </c>
      <c r="C40" t="s">
        <v>31</v>
      </c>
      <c r="D40" s="3">
        <v>7</v>
      </c>
    </row>
    <row r="41" spans="1:4">
      <c r="A41">
        <v>0</v>
      </c>
      <c r="B41">
        <v>1</v>
      </c>
      <c r="C41" t="s">
        <v>31</v>
      </c>
      <c r="D41" s="3">
        <v>4</v>
      </c>
    </row>
    <row r="42" spans="1:4">
      <c r="A42">
        <v>0</v>
      </c>
      <c r="B42">
        <v>1</v>
      </c>
      <c r="C42" t="s">
        <v>31</v>
      </c>
      <c r="D42" s="3">
        <v>33</v>
      </c>
    </row>
    <row r="43" spans="1:4">
      <c r="A43">
        <v>0</v>
      </c>
      <c r="B43">
        <v>1</v>
      </c>
      <c r="C43" t="s">
        <v>31</v>
      </c>
      <c r="D43" s="3">
        <v>8</v>
      </c>
    </row>
    <row r="44" spans="1:4">
      <c r="A44">
        <v>0</v>
      </c>
      <c r="B44">
        <v>1</v>
      </c>
      <c r="C44" t="s">
        <v>31</v>
      </c>
      <c r="D44" s="3">
        <v>0</v>
      </c>
    </row>
    <row r="45" spans="1:4">
      <c r="A45">
        <v>0</v>
      </c>
      <c r="B45">
        <v>1</v>
      </c>
      <c r="C45" t="s">
        <v>31</v>
      </c>
      <c r="D45" s="3">
        <v>10</v>
      </c>
    </row>
    <row r="46" spans="1:4">
      <c r="A46">
        <v>0</v>
      </c>
      <c r="B46">
        <v>1</v>
      </c>
      <c r="C46" t="s">
        <v>31</v>
      </c>
      <c r="D46" s="3">
        <v>27</v>
      </c>
    </row>
    <row r="47" spans="1:4">
      <c r="A47">
        <v>0</v>
      </c>
      <c r="B47">
        <v>1</v>
      </c>
      <c r="C47" t="s">
        <v>31</v>
      </c>
      <c r="D47" s="3">
        <v>32</v>
      </c>
    </row>
    <row r="48" spans="1:4">
      <c r="A48">
        <v>0</v>
      </c>
      <c r="B48">
        <v>1</v>
      </c>
      <c r="C48" t="s">
        <v>31</v>
      </c>
      <c r="D48" s="3">
        <v>8</v>
      </c>
    </row>
    <row r="49" spans="1:4">
      <c r="A49">
        <v>0</v>
      </c>
      <c r="B49">
        <v>1</v>
      </c>
      <c r="C49" t="s">
        <v>31</v>
      </c>
      <c r="D49" s="3">
        <v>14</v>
      </c>
    </row>
    <row r="50" spans="1:4">
      <c r="A50">
        <v>0</v>
      </c>
      <c r="B50">
        <v>1</v>
      </c>
      <c r="C50" t="s">
        <v>31</v>
      </c>
      <c r="D50" s="3">
        <v>0</v>
      </c>
    </row>
    <row r="51" spans="1:4">
      <c r="A51">
        <v>0</v>
      </c>
      <c r="B51">
        <v>1</v>
      </c>
      <c r="C51" t="s">
        <v>31</v>
      </c>
      <c r="D51" s="3">
        <v>8</v>
      </c>
    </row>
    <row r="52" spans="1:4">
      <c r="A52">
        <v>40</v>
      </c>
      <c r="B52">
        <v>1</v>
      </c>
      <c r="C52" t="s">
        <v>30</v>
      </c>
      <c r="D52" s="3">
        <v>3</v>
      </c>
    </row>
    <row r="53" spans="1:4">
      <c r="A53">
        <v>40</v>
      </c>
      <c r="B53">
        <v>1</v>
      </c>
      <c r="C53" t="s">
        <v>30</v>
      </c>
      <c r="D53" s="3">
        <v>28</v>
      </c>
    </row>
    <row r="54" spans="1:4">
      <c r="A54">
        <v>40</v>
      </c>
      <c r="B54">
        <v>1</v>
      </c>
      <c r="C54" t="s">
        <v>30</v>
      </c>
      <c r="D54" s="3">
        <v>39</v>
      </c>
    </row>
    <row r="55" spans="1:4">
      <c r="A55">
        <v>40</v>
      </c>
      <c r="B55">
        <v>1</v>
      </c>
      <c r="C55" t="s">
        <v>30</v>
      </c>
      <c r="D55" s="3">
        <v>8</v>
      </c>
    </row>
    <row r="56" spans="1:4">
      <c r="A56">
        <v>40</v>
      </c>
      <c r="B56">
        <v>1</v>
      </c>
      <c r="C56" t="s">
        <v>30</v>
      </c>
      <c r="D56" s="3">
        <v>26</v>
      </c>
    </row>
    <row r="57" spans="1:4">
      <c r="A57">
        <v>40</v>
      </c>
      <c r="B57">
        <v>1</v>
      </c>
      <c r="C57" t="s">
        <v>30</v>
      </c>
      <c r="D57" s="3">
        <v>8</v>
      </c>
    </row>
    <row r="58" spans="1:4">
      <c r="A58">
        <v>40</v>
      </c>
      <c r="B58">
        <v>1</v>
      </c>
      <c r="C58" t="s">
        <v>30</v>
      </c>
      <c r="D58" s="3">
        <v>3</v>
      </c>
    </row>
    <row r="59" spans="1:4">
      <c r="A59">
        <v>40</v>
      </c>
      <c r="B59">
        <v>1</v>
      </c>
      <c r="C59" t="s">
        <v>30</v>
      </c>
      <c r="D59" s="3">
        <v>8</v>
      </c>
    </row>
    <row r="60" spans="1:4">
      <c r="A60">
        <v>40</v>
      </c>
      <c r="B60">
        <v>1</v>
      </c>
      <c r="C60" t="s">
        <v>30</v>
      </c>
      <c r="D60" s="3">
        <v>10</v>
      </c>
    </row>
    <row r="61" spans="1:4">
      <c r="A61">
        <v>40</v>
      </c>
      <c r="B61">
        <v>1</v>
      </c>
      <c r="C61" t="s">
        <v>30</v>
      </c>
      <c r="D61" s="3">
        <v>11</v>
      </c>
    </row>
    <row r="62" spans="1:4">
      <c r="A62">
        <v>40</v>
      </c>
      <c r="B62">
        <v>1</v>
      </c>
      <c r="C62" t="s">
        <v>30</v>
      </c>
      <c r="D62" s="3">
        <v>13</v>
      </c>
    </row>
    <row r="63" spans="1:4">
      <c r="A63">
        <v>40</v>
      </c>
      <c r="B63">
        <v>1</v>
      </c>
      <c r="C63" t="s">
        <v>30</v>
      </c>
      <c r="D63" s="3">
        <v>6</v>
      </c>
    </row>
    <row r="64" spans="1:4">
      <c r="A64">
        <v>40</v>
      </c>
      <c r="B64">
        <v>1</v>
      </c>
      <c r="C64" t="s">
        <v>30</v>
      </c>
      <c r="D64" s="3">
        <v>5</v>
      </c>
    </row>
    <row r="65" spans="1:4">
      <c r="A65">
        <v>40</v>
      </c>
      <c r="B65">
        <v>1</v>
      </c>
      <c r="C65" t="s">
        <v>30</v>
      </c>
      <c r="D65" s="3">
        <v>34</v>
      </c>
    </row>
    <row r="66" spans="1:4">
      <c r="A66">
        <v>40</v>
      </c>
      <c r="B66">
        <v>1</v>
      </c>
      <c r="C66" t="s">
        <v>30</v>
      </c>
      <c r="D66" s="3">
        <v>42</v>
      </c>
    </row>
    <row r="67" spans="1:4">
      <c r="A67">
        <v>40</v>
      </c>
      <c r="B67">
        <v>1</v>
      </c>
      <c r="C67" t="s">
        <v>30</v>
      </c>
      <c r="D67" s="3">
        <v>63</v>
      </c>
    </row>
    <row r="68" spans="1:4">
      <c r="A68">
        <v>40</v>
      </c>
      <c r="B68">
        <v>1</v>
      </c>
      <c r="C68" t="s">
        <v>30</v>
      </c>
      <c r="D68" s="3">
        <v>24</v>
      </c>
    </row>
    <row r="69" spans="1:4">
      <c r="A69">
        <v>40</v>
      </c>
      <c r="B69">
        <v>1</v>
      </c>
      <c r="C69" t="s">
        <v>30</v>
      </c>
      <c r="D69" s="3">
        <v>17</v>
      </c>
    </row>
    <row r="70" spans="1:4">
      <c r="A70">
        <v>40</v>
      </c>
      <c r="B70">
        <v>1</v>
      </c>
      <c r="C70" t="s">
        <v>30</v>
      </c>
      <c r="D70" s="3">
        <v>11</v>
      </c>
    </row>
    <row r="71" spans="1:4">
      <c r="A71">
        <v>40</v>
      </c>
      <c r="B71">
        <v>1</v>
      </c>
      <c r="C71" t="s">
        <v>30</v>
      </c>
      <c r="D71" s="3">
        <v>39</v>
      </c>
    </row>
    <row r="72" spans="1:4">
      <c r="A72">
        <v>40</v>
      </c>
      <c r="B72">
        <v>1</v>
      </c>
      <c r="C72" t="s">
        <v>30</v>
      </c>
      <c r="D72" s="3">
        <v>8</v>
      </c>
    </row>
    <row r="73" spans="1:4">
      <c r="A73">
        <v>40</v>
      </c>
      <c r="B73">
        <v>1</v>
      </c>
      <c r="C73" t="s">
        <v>30</v>
      </c>
      <c r="D73" s="3">
        <v>22</v>
      </c>
    </row>
    <row r="74" spans="1:4">
      <c r="A74">
        <v>40</v>
      </c>
      <c r="B74">
        <v>1</v>
      </c>
      <c r="C74" t="s">
        <v>30</v>
      </c>
      <c r="D74" s="3">
        <v>26</v>
      </c>
    </row>
    <row r="75" spans="1:4">
      <c r="A75">
        <v>40</v>
      </c>
      <c r="B75">
        <v>1</v>
      </c>
      <c r="C75" t="s">
        <v>30</v>
      </c>
      <c r="D75" s="3">
        <v>3</v>
      </c>
    </row>
    <row r="76" spans="1:4">
      <c r="A76">
        <v>40</v>
      </c>
      <c r="B76">
        <v>1</v>
      </c>
      <c r="C76" t="s">
        <v>30</v>
      </c>
      <c r="D76" s="3">
        <v>5</v>
      </c>
    </row>
    <row r="77" spans="1:4">
      <c r="A77">
        <v>40</v>
      </c>
      <c r="B77">
        <v>1</v>
      </c>
      <c r="C77" t="s">
        <v>30</v>
      </c>
      <c r="D77" s="3">
        <v>24</v>
      </c>
    </row>
    <row r="78" spans="1:4">
      <c r="A78">
        <v>40</v>
      </c>
      <c r="B78">
        <v>1</v>
      </c>
      <c r="C78" t="s">
        <v>30</v>
      </c>
      <c r="D78" s="3">
        <v>4</v>
      </c>
    </row>
    <row r="79" spans="1:4">
      <c r="A79">
        <v>40</v>
      </c>
      <c r="B79">
        <v>1</v>
      </c>
      <c r="C79" t="s">
        <v>30</v>
      </c>
      <c r="D79" s="3">
        <v>13</v>
      </c>
    </row>
    <row r="80" spans="1:4">
      <c r="A80">
        <v>40</v>
      </c>
      <c r="B80">
        <v>1</v>
      </c>
      <c r="C80" t="s">
        <v>30</v>
      </c>
      <c r="D80" s="3">
        <v>7</v>
      </c>
    </row>
    <row r="81" spans="1:4">
      <c r="A81">
        <v>40</v>
      </c>
      <c r="B81">
        <v>1</v>
      </c>
      <c r="C81" t="s">
        <v>30</v>
      </c>
      <c r="D81" s="3">
        <v>10</v>
      </c>
    </row>
    <row r="82" spans="1:4">
      <c r="A82">
        <v>40</v>
      </c>
      <c r="B82">
        <v>1</v>
      </c>
      <c r="C82" t="s">
        <v>30</v>
      </c>
      <c r="D82" s="3">
        <v>3</v>
      </c>
    </row>
    <row r="83" spans="1:4">
      <c r="A83">
        <v>40</v>
      </c>
      <c r="B83">
        <v>1</v>
      </c>
      <c r="C83" t="s">
        <v>30</v>
      </c>
      <c r="D83" s="3">
        <v>0</v>
      </c>
    </row>
    <row r="84" spans="1:4">
      <c r="A84">
        <v>40</v>
      </c>
      <c r="B84">
        <v>1</v>
      </c>
      <c r="C84" t="s">
        <v>30</v>
      </c>
      <c r="D84" s="3">
        <v>32</v>
      </c>
    </row>
    <row r="85" spans="1:4">
      <c r="A85">
        <v>40</v>
      </c>
      <c r="B85">
        <v>1</v>
      </c>
      <c r="C85" t="s">
        <v>30</v>
      </c>
      <c r="D85" s="3">
        <v>7</v>
      </c>
    </row>
    <row r="86" spans="1:4">
      <c r="A86">
        <v>40</v>
      </c>
      <c r="B86">
        <v>1</v>
      </c>
      <c r="C86" t="s">
        <v>30</v>
      </c>
      <c r="D86" s="3">
        <v>1</v>
      </c>
    </row>
    <row r="87" spans="1:4">
      <c r="A87">
        <v>40</v>
      </c>
      <c r="B87">
        <v>1</v>
      </c>
      <c r="C87" t="s">
        <v>30</v>
      </c>
      <c r="D87" s="3">
        <v>11</v>
      </c>
    </row>
    <row r="88" spans="1:4">
      <c r="A88">
        <v>40</v>
      </c>
      <c r="B88">
        <v>3</v>
      </c>
      <c r="C88" t="s">
        <v>30</v>
      </c>
      <c r="D88" s="3">
        <v>2</v>
      </c>
    </row>
    <row r="89" spans="1:4">
      <c r="A89">
        <v>40</v>
      </c>
      <c r="B89">
        <v>3</v>
      </c>
      <c r="C89" t="s">
        <v>30</v>
      </c>
      <c r="D89" s="3">
        <v>10</v>
      </c>
    </row>
    <row r="90" spans="1:4">
      <c r="A90">
        <v>40</v>
      </c>
      <c r="B90">
        <v>3</v>
      </c>
      <c r="C90" t="s">
        <v>30</v>
      </c>
      <c r="D90" s="3">
        <v>8</v>
      </c>
    </row>
    <row r="91" spans="1:4">
      <c r="A91">
        <v>40</v>
      </c>
      <c r="B91">
        <v>3</v>
      </c>
      <c r="C91" t="s">
        <v>30</v>
      </c>
      <c r="D91" s="3">
        <v>6</v>
      </c>
    </row>
    <row r="92" spans="1:4">
      <c r="A92">
        <v>40</v>
      </c>
      <c r="B92">
        <v>3</v>
      </c>
      <c r="C92" t="s">
        <v>30</v>
      </c>
      <c r="D92" s="3">
        <v>3</v>
      </c>
    </row>
    <row r="93" spans="1:4">
      <c r="A93">
        <v>40</v>
      </c>
      <c r="B93">
        <v>3</v>
      </c>
      <c r="C93" t="s">
        <v>30</v>
      </c>
      <c r="D93" s="3">
        <v>17</v>
      </c>
    </row>
    <row r="94" spans="1:4">
      <c r="A94">
        <v>40</v>
      </c>
      <c r="B94">
        <v>3</v>
      </c>
      <c r="C94" t="s">
        <v>30</v>
      </c>
      <c r="D94" s="3">
        <v>15</v>
      </c>
    </row>
    <row r="95" spans="1:4">
      <c r="A95">
        <v>40</v>
      </c>
      <c r="B95">
        <v>3</v>
      </c>
      <c r="C95" t="s">
        <v>30</v>
      </c>
      <c r="D95" s="3">
        <v>10</v>
      </c>
    </row>
    <row r="96" spans="1:4">
      <c r="A96">
        <v>40</v>
      </c>
      <c r="B96">
        <v>3</v>
      </c>
      <c r="C96" t="s">
        <v>30</v>
      </c>
      <c r="D96" s="3">
        <v>1</v>
      </c>
    </row>
    <row r="97" spans="1:4">
      <c r="A97">
        <v>40</v>
      </c>
      <c r="B97">
        <v>3</v>
      </c>
      <c r="C97" t="s">
        <v>30</v>
      </c>
      <c r="D97" s="3">
        <v>11</v>
      </c>
    </row>
    <row r="98" spans="1:4">
      <c r="A98">
        <v>40</v>
      </c>
      <c r="B98">
        <v>3</v>
      </c>
      <c r="C98" t="s">
        <v>30</v>
      </c>
      <c r="D98" s="3">
        <v>9</v>
      </c>
    </row>
    <row r="99" spans="1:4">
      <c r="A99">
        <v>40</v>
      </c>
      <c r="B99">
        <v>3</v>
      </c>
      <c r="C99" t="s">
        <v>30</v>
      </c>
      <c r="D99" s="3">
        <v>5</v>
      </c>
    </row>
    <row r="100" spans="1:4">
      <c r="A100">
        <v>40</v>
      </c>
      <c r="B100">
        <v>3</v>
      </c>
      <c r="C100" t="s">
        <v>30</v>
      </c>
      <c r="D100" s="3">
        <v>2</v>
      </c>
    </row>
    <row r="101" spans="1:4">
      <c r="A101">
        <v>40</v>
      </c>
      <c r="B101">
        <v>3</v>
      </c>
      <c r="C101" t="s">
        <v>30</v>
      </c>
      <c r="D101" s="3">
        <v>6</v>
      </c>
    </row>
    <row r="102" spans="1:4">
      <c r="A102">
        <v>40</v>
      </c>
      <c r="B102">
        <v>3</v>
      </c>
      <c r="C102" t="s">
        <v>30</v>
      </c>
      <c r="D102" s="3">
        <v>12</v>
      </c>
    </row>
    <row r="103" spans="1:4">
      <c r="A103">
        <v>40</v>
      </c>
      <c r="B103">
        <v>3</v>
      </c>
      <c r="C103" t="s">
        <v>30</v>
      </c>
      <c r="D103" s="3">
        <v>5</v>
      </c>
    </row>
    <row r="104" spans="1:4">
      <c r="A104">
        <v>40</v>
      </c>
      <c r="B104">
        <v>3</v>
      </c>
      <c r="C104" t="s">
        <v>30</v>
      </c>
      <c r="D104" s="3">
        <v>11</v>
      </c>
    </row>
    <row r="105" spans="1:4">
      <c r="A105">
        <v>40</v>
      </c>
      <c r="B105">
        <v>3</v>
      </c>
      <c r="C105" t="s">
        <v>30</v>
      </c>
      <c r="D105" s="3">
        <v>18</v>
      </c>
    </row>
    <row r="106" spans="1:4">
      <c r="A106">
        <v>40</v>
      </c>
      <c r="B106">
        <v>3</v>
      </c>
      <c r="C106" t="s">
        <v>30</v>
      </c>
      <c r="D106" s="3">
        <v>5</v>
      </c>
    </row>
    <row r="107" spans="1:4">
      <c r="A107">
        <v>40</v>
      </c>
      <c r="B107">
        <v>3</v>
      </c>
      <c r="C107" t="s">
        <v>30</v>
      </c>
      <c r="D107" s="3">
        <v>3</v>
      </c>
    </row>
    <row r="108" spans="1:4">
      <c r="A108">
        <v>40</v>
      </c>
      <c r="B108">
        <v>3</v>
      </c>
      <c r="C108" t="s">
        <v>30</v>
      </c>
      <c r="D108" s="3">
        <v>15</v>
      </c>
    </row>
    <row r="109" spans="1:4">
      <c r="A109">
        <v>40</v>
      </c>
      <c r="B109">
        <v>3</v>
      </c>
      <c r="C109" t="s">
        <v>30</v>
      </c>
      <c r="D109" s="3">
        <v>14</v>
      </c>
    </row>
    <row r="110" spans="1:4">
      <c r="A110">
        <v>40</v>
      </c>
      <c r="B110">
        <v>3</v>
      </c>
      <c r="C110" t="s">
        <v>30</v>
      </c>
      <c r="D110" s="3">
        <v>0</v>
      </c>
    </row>
    <row r="111" spans="1:4">
      <c r="A111">
        <v>40</v>
      </c>
      <c r="B111">
        <v>3</v>
      </c>
      <c r="C111" t="s">
        <v>30</v>
      </c>
      <c r="D111" s="3">
        <v>7</v>
      </c>
    </row>
    <row r="112" spans="1:4">
      <c r="A112">
        <v>40</v>
      </c>
      <c r="B112">
        <v>3</v>
      </c>
      <c r="C112" t="s">
        <v>30</v>
      </c>
      <c r="D112" s="3">
        <v>0</v>
      </c>
    </row>
    <row r="113" spans="1:4">
      <c r="A113">
        <v>40</v>
      </c>
      <c r="B113">
        <v>3</v>
      </c>
      <c r="C113" t="s">
        <v>30</v>
      </c>
      <c r="D113" s="3">
        <v>5</v>
      </c>
    </row>
    <row r="114" spans="1:4">
      <c r="A114">
        <v>40</v>
      </c>
      <c r="B114">
        <v>3</v>
      </c>
      <c r="C114" t="s">
        <v>30</v>
      </c>
      <c r="D114" s="3">
        <v>2</v>
      </c>
    </row>
    <row r="115" spans="1:4">
      <c r="A115">
        <v>40</v>
      </c>
      <c r="B115">
        <v>3</v>
      </c>
      <c r="C115" t="s">
        <v>30</v>
      </c>
      <c r="D115" s="3">
        <v>6</v>
      </c>
    </row>
    <row r="116" spans="1:4">
      <c r="A116">
        <v>40</v>
      </c>
      <c r="B116">
        <v>3</v>
      </c>
      <c r="C116" t="s">
        <v>30</v>
      </c>
      <c r="D116" s="3">
        <v>1</v>
      </c>
    </row>
    <row r="117" spans="1:4">
      <c r="A117">
        <v>40</v>
      </c>
      <c r="B117">
        <v>3</v>
      </c>
      <c r="C117" t="s">
        <v>30</v>
      </c>
      <c r="D117" s="3">
        <v>0</v>
      </c>
    </row>
    <row r="118" spans="1:4">
      <c r="A118">
        <v>40</v>
      </c>
      <c r="B118">
        <v>1</v>
      </c>
      <c r="C118" t="s">
        <v>31</v>
      </c>
      <c r="D118" s="3">
        <v>12</v>
      </c>
    </row>
    <row r="119" spans="1:4">
      <c r="A119">
        <v>40</v>
      </c>
      <c r="B119">
        <v>1</v>
      </c>
      <c r="C119" t="s">
        <v>31</v>
      </c>
      <c r="D119" s="3">
        <v>11</v>
      </c>
    </row>
    <row r="120" spans="1:4">
      <c r="A120">
        <v>40</v>
      </c>
      <c r="B120">
        <v>1</v>
      </c>
      <c r="C120" t="s">
        <v>31</v>
      </c>
      <c r="D120" s="3">
        <v>0</v>
      </c>
    </row>
    <row r="121" spans="1:4">
      <c r="A121">
        <v>40</v>
      </c>
      <c r="B121">
        <v>1</v>
      </c>
      <c r="C121" t="s">
        <v>31</v>
      </c>
      <c r="D121" s="3">
        <v>15</v>
      </c>
    </row>
    <row r="122" spans="1:4">
      <c r="A122">
        <v>40</v>
      </c>
      <c r="B122">
        <v>1</v>
      </c>
      <c r="C122" t="s">
        <v>31</v>
      </c>
      <c r="D122" s="3">
        <v>30</v>
      </c>
    </row>
    <row r="123" spans="1:4">
      <c r="A123">
        <v>40</v>
      </c>
      <c r="B123">
        <v>1</v>
      </c>
      <c r="C123" t="s">
        <v>31</v>
      </c>
      <c r="D123" s="3">
        <v>9</v>
      </c>
    </row>
    <row r="124" spans="1:4">
      <c r="A124">
        <v>40</v>
      </c>
      <c r="B124">
        <v>1</v>
      </c>
      <c r="C124" t="s">
        <v>31</v>
      </c>
      <c r="D124" s="3">
        <v>16</v>
      </c>
    </row>
    <row r="125" spans="1:4">
      <c r="A125">
        <v>40</v>
      </c>
      <c r="B125">
        <v>1</v>
      </c>
      <c r="C125" t="s">
        <v>31</v>
      </c>
      <c r="D125" s="3">
        <v>14</v>
      </c>
    </row>
    <row r="126" spans="1:4">
      <c r="A126">
        <v>40</v>
      </c>
      <c r="B126">
        <v>1</v>
      </c>
      <c r="C126" t="s">
        <v>31</v>
      </c>
      <c r="D126" s="3">
        <v>34</v>
      </c>
    </row>
    <row r="127" spans="1:4">
      <c r="A127">
        <v>40</v>
      </c>
      <c r="B127">
        <v>1</v>
      </c>
      <c r="C127" t="s">
        <v>31</v>
      </c>
      <c r="D127" s="3">
        <v>61</v>
      </c>
    </row>
    <row r="128" spans="1:4">
      <c r="A128">
        <v>40</v>
      </c>
      <c r="B128">
        <v>1</v>
      </c>
      <c r="C128" t="s">
        <v>31</v>
      </c>
      <c r="D128" s="3">
        <v>23</v>
      </c>
    </row>
    <row r="129" spans="1:4">
      <c r="A129">
        <v>40</v>
      </c>
      <c r="B129">
        <v>1</v>
      </c>
      <c r="C129" t="s">
        <v>31</v>
      </c>
      <c r="D129" s="3">
        <v>84</v>
      </c>
    </row>
    <row r="130" spans="1:4">
      <c r="A130">
        <v>40</v>
      </c>
      <c r="B130">
        <v>1</v>
      </c>
      <c r="C130" t="s">
        <v>31</v>
      </c>
      <c r="D130" s="3">
        <v>17</v>
      </c>
    </row>
    <row r="131" spans="1:4">
      <c r="A131">
        <v>40</v>
      </c>
      <c r="B131">
        <v>1</v>
      </c>
      <c r="C131" t="s">
        <v>31</v>
      </c>
      <c r="D131" s="3">
        <v>14</v>
      </c>
    </row>
    <row r="132" spans="1:4">
      <c r="A132">
        <v>40</v>
      </c>
      <c r="B132">
        <v>1</v>
      </c>
      <c r="C132" t="s">
        <v>31</v>
      </c>
      <c r="D132" s="3">
        <v>10</v>
      </c>
    </row>
    <row r="133" spans="1:4">
      <c r="A133">
        <v>40</v>
      </c>
      <c r="B133">
        <v>1</v>
      </c>
      <c r="C133" t="s">
        <v>31</v>
      </c>
      <c r="D133" s="3">
        <v>15</v>
      </c>
    </row>
    <row r="134" spans="1:4">
      <c r="A134">
        <v>40</v>
      </c>
      <c r="B134">
        <v>1</v>
      </c>
      <c r="C134" t="s">
        <v>31</v>
      </c>
      <c r="D134" s="3">
        <v>10</v>
      </c>
    </row>
    <row r="135" spans="1:4">
      <c r="A135">
        <v>40</v>
      </c>
      <c r="B135">
        <v>1</v>
      </c>
      <c r="C135" t="s">
        <v>31</v>
      </c>
      <c r="D135" s="3">
        <v>19</v>
      </c>
    </row>
    <row r="136" spans="1:4">
      <c r="A136">
        <v>40</v>
      </c>
      <c r="B136">
        <v>1</v>
      </c>
      <c r="C136" t="s">
        <v>31</v>
      </c>
      <c r="D136" s="3">
        <v>8</v>
      </c>
    </row>
    <row r="137" spans="1:4">
      <c r="A137">
        <v>40</v>
      </c>
      <c r="B137">
        <v>1</v>
      </c>
      <c r="C137" t="s">
        <v>31</v>
      </c>
      <c r="D137" s="3">
        <v>15</v>
      </c>
    </row>
    <row r="138" spans="1:4">
      <c r="A138">
        <v>40</v>
      </c>
      <c r="B138">
        <v>1</v>
      </c>
      <c r="C138" t="s">
        <v>31</v>
      </c>
      <c r="D138" s="3">
        <v>14</v>
      </c>
    </row>
    <row r="139" spans="1:4">
      <c r="A139">
        <v>40</v>
      </c>
      <c r="B139">
        <v>1</v>
      </c>
      <c r="C139" t="s">
        <v>31</v>
      </c>
      <c r="D139" s="3">
        <v>34</v>
      </c>
    </row>
    <row r="140" spans="1:4">
      <c r="A140">
        <v>40</v>
      </c>
      <c r="B140">
        <v>1</v>
      </c>
      <c r="C140" t="s">
        <v>31</v>
      </c>
      <c r="D140" s="3">
        <v>61</v>
      </c>
    </row>
    <row r="141" spans="1:4">
      <c r="A141">
        <v>40</v>
      </c>
      <c r="B141">
        <v>1</v>
      </c>
      <c r="C141" t="s">
        <v>31</v>
      </c>
      <c r="D141" s="3">
        <v>23</v>
      </c>
    </row>
    <row r="142" spans="1:4">
      <c r="A142">
        <v>40</v>
      </c>
      <c r="B142">
        <v>1</v>
      </c>
      <c r="C142" t="s">
        <v>31</v>
      </c>
      <c r="D142" s="3">
        <v>84</v>
      </c>
    </row>
    <row r="143" spans="1:4">
      <c r="A143">
        <v>40</v>
      </c>
      <c r="B143">
        <v>1</v>
      </c>
      <c r="C143" t="s">
        <v>31</v>
      </c>
      <c r="D143" s="3">
        <v>65</v>
      </c>
    </row>
    <row r="144" spans="1:4">
      <c r="A144">
        <v>40</v>
      </c>
      <c r="B144">
        <v>1</v>
      </c>
      <c r="C144" t="s">
        <v>31</v>
      </c>
      <c r="D144" s="3">
        <v>15</v>
      </c>
    </row>
    <row r="145" spans="1:4">
      <c r="A145">
        <v>40</v>
      </c>
      <c r="B145">
        <v>1</v>
      </c>
      <c r="C145" t="s">
        <v>31</v>
      </c>
      <c r="D145" s="3">
        <v>12</v>
      </c>
    </row>
    <row r="146" spans="1:4">
      <c r="A146">
        <v>40</v>
      </c>
      <c r="B146">
        <v>1</v>
      </c>
      <c r="C146" t="s">
        <v>31</v>
      </c>
      <c r="D146" s="3">
        <v>10</v>
      </c>
    </row>
    <row r="147" spans="1:4">
      <c r="A147">
        <v>40</v>
      </c>
      <c r="B147">
        <v>1</v>
      </c>
      <c r="C147" t="s">
        <v>31</v>
      </c>
      <c r="D147" s="3">
        <v>3</v>
      </c>
    </row>
    <row r="148" spans="1:4">
      <c r="A148">
        <v>40</v>
      </c>
      <c r="B148">
        <v>1</v>
      </c>
      <c r="C148" t="s">
        <v>31</v>
      </c>
      <c r="D148" s="3">
        <v>26</v>
      </c>
    </row>
    <row r="149" spans="1:4">
      <c r="A149">
        <v>40</v>
      </c>
      <c r="B149">
        <v>1</v>
      </c>
      <c r="C149" t="s">
        <v>31</v>
      </c>
      <c r="D149" s="3">
        <v>22</v>
      </c>
    </row>
    <row r="150" spans="1:4">
      <c r="A150">
        <v>40</v>
      </c>
      <c r="B150">
        <v>1</v>
      </c>
      <c r="C150" t="s">
        <v>31</v>
      </c>
      <c r="D150" s="3">
        <v>21</v>
      </c>
    </row>
    <row r="151" spans="1:4">
      <c r="A151">
        <v>40</v>
      </c>
      <c r="B151">
        <v>3</v>
      </c>
      <c r="C151" t="s">
        <v>31</v>
      </c>
      <c r="D151" s="3">
        <v>17</v>
      </c>
    </row>
    <row r="152" spans="1:4">
      <c r="A152">
        <v>40</v>
      </c>
      <c r="B152">
        <v>3</v>
      </c>
      <c r="C152" t="s">
        <v>31</v>
      </c>
      <c r="D152" s="3">
        <v>36</v>
      </c>
    </row>
    <row r="153" spans="1:4">
      <c r="A153">
        <v>40</v>
      </c>
      <c r="B153">
        <v>3</v>
      </c>
      <c r="C153" t="s">
        <v>31</v>
      </c>
      <c r="D153" s="3">
        <v>13</v>
      </c>
    </row>
    <row r="154" spans="1:4">
      <c r="A154">
        <v>40</v>
      </c>
      <c r="B154">
        <v>3</v>
      </c>
      <c r="C154" t="s">
        <v>31</v>
      </c>
      <c r="D154" s="3">
        <v>37</v>
      </c>
    </row>
    <row r="155" spans="1:4">
      <c r="A155">
        <v>40</v>
      </c>
      <c r="B155">
        <v>3</v>
      </c>
      <c r="C155" t="s">
        <v>31</v>
      </c>
      <c r="D155" s="3">
        <v>15</v>
      </c>
    </row>
    <row r="156" spans="1:4">
      <c r="A156">
        <v>40</v>
      </c>
      <c r="B156">
        <v>3</v>
      </c>
      <c r="C156" t="s">
        <v>31</v>
      </c>
      <c r="D156" s="3">
        <v>16</v>
      </c>
    </row>
    <row r="157" spans="1:4">
      <c r="A157">
        <v>40</v>
      </c>
      <c r="B157">
        <v>3</v>
      </c>
      <c r="C157" t="s">
        <v>31</v>
      </c>
      <c r="D157" s="3">
        <v>32</v>
      </c>
    </row>
    <row r="158" spans="1:4">
      <c r="A158">
        <v>40</v>
      </c>
      <c r="B158">
        <v>3</v>
      </c>
      <c r="C158" t="s">
        <v>31</v>
      </c>
      <c r="D158" s="3">
        <v>23</v>
      </c>
    </row>
    <row r="159" spans="1:4">
      <c r="A159">
        <v>40</v>
      </c>
      <c r="B159">
        <v>3</v>
      </c>
      <c r="C159" t="s">
        <v>31</v>
      </c>
      <c r="D159" s="3">
        <v>13</v>
      </c>
    </row>
    <row r="160" spans="1:4">
      <c r="A160">
        <v>40</v>
      </c>
      <c r="B160">
        <v>3</v>
      </c>
      <c r="C160" t="s">
        <v>31</v>
      </c>
      <c r="D160" s="3">
        <v>19</v>
      </c>
    </row>
    <row r="161" spans="1:4">
      <c r="A161">
        <v>40</v>
      </c>
      <c r="B161">
        <v>3</v>
      </c>
      <c r="C161" t="s">
        <v>31</v>
      </c>
      <c r="D161" s="3">
        <v>35</v>
      </c>
    </row>
    <row r="162" spans="1:4">
      <c r="A162">
        <v>40</v>
      </c>
      <c r="B162">
        <v>3</v>
      </c>
      <c r="C162" t="s">
        <v>31</v>
      </c>
      <c r="D162" s="3">
        <v>24</v>
      </c>
    </row>
    <row r="163" spans="1:4">
      <c r="A163">
        <v>40</v>
      </c>
      <c r="B163">
        <v>3</v>
      </c>
      <c r="C163" t="s">
        <v>31</v>
      </c>
      <c r="D163" s="3">
        <v>12</v>
      </c>
    </row>
    <row r="164" spans="1:4">
      <c r="A164">
        <v>40</v>
      </c>
      <c r="B164">
        <v>3</v>
      </c>
      <c r="C164" t="s">
        <v>31</v>
      </c>
      <c r="D164" s="3">
        <v>55</v>
      </c>
    </row>
    <row r="165" spans="1:4">
      <c r="A165">
        <v>40</v>
      </c>
      <c r="B165">
        <v>3</v>
      </c>
      <c r="C165" t="s">
        <v>31</v>
      </c>
      <c r="D165" s="3">
        <v>8</v>
      </c>
    </row>
    <row r="166" spans="1:4">
      <c r="A166">
        <v>40</v>
      </c>
      <c r="B166">
        <v>3</v>
      </c>
      <c r="C166" t="s">
        <v>31</v>
      </c>
      <c r="D166" s="3">
        <v>12</v>
      </c>
    </row>
    <row r="167" spans="1:4">
      <c r="A167">
        <v>40</v>
      </c>
      <c r="B167">
        <v>3</v>
      </c>
      <c r="C167" t="s">
        <v>31</v>
      </c>
      <c r="D167" s="3">
        <v>18</v>
      </c>
    </row>
    <row r="168" spans="1:4">
      <c r="A168">
        <v>40</v>
      </c>
      <c r="B168">
        <v>3</v>
      </c>
      <c r="C168" t="s">
        <v>31</v>
      </c>
      <c r="D168" s="3">
        <v>33</v>
      </c>
    </row>
    <row r="169" spans="1:4">
      <c r="A169">
        <v>40</v>
      </c>
      <c r="B169">
        <v>3</v>
      </c>
      <c r="C169" t="s">
        <v>31</v>
      </c>
      <c r="D169" s="3">
        <v>15</v>
      </c>
    </row>
    <row r="170" spans="1:4">
      <c r="A170">
        <v>40</v>
      </c>
      <c r="B170">
        <v>3</v>
      </c>
      <c r="C170" t="s">
        <v>31</v>
      </c>
      <c r="D170" s="3">
        <v>54</v>
      </c>
    </row>
    <row r="171" spans="1:4">
      <c r="A171">
        <v>40</v>
      </c>
      <c r="B171">
        <v>3</v>
      </c>
      <c r="C171" t="s">
        <v>31</v>
      </c>
      <c r="D171" s="3">
        <v>25</v>
      </c>
    </row>
    <row r="172" spans="1:4">
      <c r="A172">
        <v>40</v>
      </c>
      <c r="B172">
        <v>3</v>
      </c>
      <c r="C172" t="s">
        <v>31</v>
      </c>
      <c r="D172" s="3">
        <v>8</v>
      </c>
    </row>
    <row r="173" spans="1:4">
      <c r="A173">
        <v>40</v>
      </c>
      <c r="B173">
        <v>3</v>
      </c>
      <c r="C173" t="s">
        <v>31</v>
      </c>
      <c r="D173" s="3">
        <v>13</v>
      </c>
    </row>
    <row r="174" spans="1:4">
      <c r="A174">
        <v>40</v>
      </c>
      <c r="B174">
        <v>3</v>
      </c>
      <c r="C174" t="s">
        <v>31</v>
      </c>
      <c r="D174" s="3">
        <v>21</v>
      </c>
    </row>
    <row r="175" spans="1:4">
      <c r="A175">
        <v>40</v>
      </c>
      <c r="B175">
        <v>3</v>
      </c>
      <c r="C175" t="s">
        <v>31</v>
      </c>
      <c r="D175" s="3">
        <v>22</v>
      </c>
    </row>
    <row r="176" spans="1:4">
      <c r="A176">
        <v>40</v>
      </c>
      <c r="B176">
        <v>3</v>
      </c>
      <c r="C176" t="s">
        <v>31</v>
      </c>
      <c r="D176" s="3">
        <v>33</v>
      </c>
    </row>
    <row r="177" spans="1:4">
      <c r="A177">
        <v>40</v>
      </c>
      <c r="B177">
        <v>3</v>
      </c>
      <c r="C177" t="s">
        <v>31</v>
      </c>
      <c r="D177" s="3">
        <v>15</v>
      </c>
    </row>
    <row r="178" spans="1:4">
      <c r="A178">
        <v>40</v>
      </c>
      <c r="B178">
        <v>3</v>
      </c>
      <c r="C178" t="s">
        <v>31</v>
      </c>
      <c r="D178" s="3">
        <v>13</v>
      </c>
    </row>
    <row r="179" spans="1:4">
      <c r="A179">
        <v>40</v>
      </c>
      <c r="B179">
        <v>3</v>
      </c>
      <c r="C179" t="s">
        <v>31</v>
      </c>
      <c r="D179" s="3">
        <v>21</v>
      </c>
    </row>
    <row r="180" spans="1:4">
      <c r="A180">
        <v>40</v>
      </c>
      <c r="B180">
        <v>3</v>
      </c>
      <c r="C180" t="s">
        <v>31</v>
      </c>
      <c r="D180" s="3">
        <v>22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9"/>
  <sheetViews>
    <sheetView workbookViewId="0">
      <selection activeCell="E9" sqref="E9"/>
    </sheetView>
  </sheetViews>
  <sheetFormatPr baseColWidth="10" defaultColWidth="8.83203125" defaultRowHeight="14" x14ac:dyDescent="0"/>
  <cols>
    <col min="1" max="1" width="4.5" bestFit="1" customWidth="1"/>
    <col min="2" max="2" width="10.83203125" bestFit="1" customWidth="1"/>
    <col min="3" max="3" width="11.5" bestFit="1" customWidth="1"/>
    <col min="5" max="5" width="9.5" bestFit="1" customWidth="1"/>
  </cols>
  <sheetData>
    <row r="1" spans="1:17" s="2" customFormat="1">
      <c r="A1" s="5" t="s">
        <v>32</v>
      </c>
      <c r="B1" s="5" t="s">
        <v>10</v>
      </c>
      <c r="C1" s="5" t="s">
        <v>35</v>
      </c>
      <c r="D1" s="5" t="s">
        <v>33</v>
      </c>
      <c r="E1" s="5" t="s">
        <v>13</v>
      </c>
      <c r="F1" s="5" t="s">
        <v>36</v>
      </c>
      <c r="G1" s="5" t="s">
        <v>37</v>
      </c>
      <c r="H1" s="5" t="s">
        <v>12</v>
      </c>
    </row>
    <row r="2" spans="1:17">
      <c r="A2" s="4" t="s">
        <v>23</v>
      </c>
      <c r="B2" s="4">
        <v>0</v>
      </c>
      <c r="C2" s="4">
        <v>1</v>
      </c>
      <c r="D2" s="4">
        <v>1</v>
      </c>
      <c r="E2" s="4">
        <v>1</v>
      </c>
      <c r="F2" s="4">
        <v>142</v>
      </c>
      <c r="G2" s="4">
        <v>92</v>
      </c>
      <c r="H2" s="4">
        <f t="shared" ref="H2:H33" si="0">IF(F2=0,"",G2/F2)</f>
        <v>0.647887323943662</v>
      </c>
      <c r="K2" s="2"/>
      <c r="L2" s="2"/>
      <c r="M2" s="2"/>
      <c r="N2" s="2" t="s">
        <v>36</v>
      </c>
      <c r="O2" s="2"/>
      <c r="P2" s="2" t="s">
        <v>38</v>
      </c>
      <c r="Q2" s="2"/>
    </row>
    <row r="3" spans="1:17">
      <c r="A3" s="4" t="s">
        <v>23</v>
      </c>
      <c r="B3" s="4">
        <v>0</v>
      </c>
      <c r="C3" s="4">
        <v>1</v>
      </c>
      <c r="D3" s="4">
        <v>1</v>
      </c>
      <c r="E3" s="4">
        <v>2</v>
      </c>
      <c r="F3" s="4">
        <v>117</v>
      </c>
      <c r="G3" s="4">
        <v>110</v>
      </c>
      <c r="H3" s="4">
        <f t="shared" si="0"/>
        <v>0.94017094017094016</v>
      </c>
      <c r="K3" s="2" t="s">
        <v>32</v>
      </c>
      <c r="L3" s="2" t="s">
        <v>10</v>
      </c>
      <c r="M3" s="2" t="s">
        <v>18</v>
      </c>
      <c r="N3" s="2" t="s">
        <v>15</v>
      </c>
      <c r="O3" s="2" t="s">
        <v>16</v>
      </c>
      <c r="P3" s="2" t="s">
        <v>15</v>
      </c>
      <c r="Q3" s="2" t="s">
        <v>16</v>
      </c>
    </row>
    <row r="4" spans="1:17">
      <c r="A4" s="4" t="s">
        <v>23</v>
      </c>
      <c r="B4" s="4">
        <v>0</v>
      </c>
      <c r="C4" s="4">
        <v>1</v>
      </c>
      <c r="D4" s="4">
        <v>1</v>
      </c>
      <c r="E4" s="4">
        <v>3</v>
      </c>
      <c r="F4" s="4">
        <v>130</v>
      </c>
      <c r="G4" s="4">
        <v>7</v>
      </c>
      <c r="H4" s="4">
        <f t="shared" si="0"/>
        <v>5.3846153846153849E-2</v>
      </c>
      <c r="K4" t="s">
        <v>23</v>
      </c>
      <c r="L4">
        <v>0</v>
      </c>
      <c r="M4">
        <f>COUNT(F2:F49)</f>
        <v>48</v>
      </c>
      <c r="N4">
        <f>AVERAGE(F2:F49)</f>
        <v>130.5625</v>
      </c>
      <c r="O4">
        <f>STDEV(F2:F49)/SQRT(COUNT(F2:F49))</f>
        <v>5.7054554465736453</v>
      </c>
      <c r="P4" s="7">
        <f>AVERAGE(H2:H49)</f>
        <v>0.80308211283000774</v>
      </c>
      <c r="Q4" s="7">
        <f>STDEV(H2:H49)/SQRT(COUNT(H2:H49))</f>
        <v>3.7835698002633707E-2</v>
      </c>
    </row>
    <row r="5" spans="1:17">
      <c r="A5" s="4" t="s">
        <v>23</v>
      </c>
      <c r="B5" s="4">
        <v>0</v>
      </c>
      <c r="C5" s="4">
        <v>1</v>
      </c>
      <c r="D5" s="4">
        <v>1</v>
      </c>
      <c r="E5" s="4">
        <v>4</v>
      </c>
      <c r="F5" s="4">
        <v>77</v>
      </c>
      <c r="G5" s="4">
        <v>48</v>
      </c>
      <c r="H5" s="4">
        <f t="shared" si="0"/>
        <v>0.62337662337662336</v>
      </c>
      <c r="L5">
        <v>40</v>
      </c>
      <c r="M5">
        <f>COUNT(F50:F81)</f>
        <v>32</v>
      </c>
      <c r="N5">
        <f>AVERAGE(F50:F81)</f>
        <v>131</v>
      </c>
      <c r="O5">
        <f>STDEV(F50:F81)/SQRT(COUNT(F50:F81))</f>
        <v>8.4604154172391599</v>
      </c>
      <c r="P5" s="7">
        <f>AVERAGE(H50:H81)</f>
        <v>0.32007065990412736</v>
      </c>
      <c r="Q5" s="7">
        <f>STDEV(H50:H81)/SQRT(COUNT(H50:H81))</f>
        <v>4.7295054387189783E-2</v>
      </c>
    </row>
    <row r="6" spans="1:17">
      <c r="A6" s="4" t="s">
        <v>23</v>
      </c>
      <c r="B6" s="4">
        <v>0</v>
      </c>
      <c r="C6" s="4">
        <v>1</v>
      </c>
      <c r="D6" s="4">
        <v>1</v>
      </c>
      <c r="E6" s="4">
        <v>5</v>
      </c>
      <c r="F6" s="4">
        <v>196</v>
      </c>
      <c r="G6" s="4">
        <v>188</v>
      </c>
      <c r="H6" s="4">
        <f t="shared" si="0"/>
        <v>0.95918367346938771</v>
      </c>
      <c r="K6" t="s">
        <v>34</v>
      </c>
      <c r="L6">
        <v>0</v>
      </c>
      <c r="M6">
        <f>COUNT(F82:F127)</f>
        <v>46</v>
      </c>
      <c r="N6">
        <f>AVERAGE(F82:F127)</f>
        <v>123.06521739130434</v>
      </c>
      <c r="O6">
        <f>STDEV(F82:F127)/SQRT(COUNT(F82:F127))</f>
        <v>4.7095752163816798</v>
      </c>
      <c r="P6" s="7">
        <f>AVERAGE(H82:H127)</f>
        <v>0.82800291059521203</v>
      </c>
      <c r="Q6" s="7">
        <f>STDEV(H82:H127)/SQRT(COUNT(H82:H127))</f>
        <v>3.5961646773596097E-2</v>
      </c>
    </row>
    <row r="7" spans="1:17">
      <c r="A7" s="4" t="s">
        <v>23</v>
      </c>
      <c r="B7" s="4">
        <v>0</v>
      </c>
      <c r="C7" s="4">
        <v>1</v>
      </c>
      <c r="D7" s="4">
        <v>1</v>
      </c>
      <c r="E7" s="4">
        <v>6</v>
      </c>
      <c r="F7" s="4">
        <v>165</v>
      </c>
      <c r="G7" s="4">
        <v>151</v>
      </c>
      <c r="H7" s="4">
        <f t="shared" si="0"/>
        <v>0.91515151515151516</v>
      </c>
      <c r="L7">
        <v>40</v>
      </c>
      <c r="M7">
        <f>COUNT(F128:F179)</f>
        <v>52</v>
      </c>
      <c r="N7">
        <f>AVERAGE(F128:F179)</f>
        <v>123.44230769230769</v>
      </c>
      <c r="O7">
        <f>STDEV(F128:F179)/SQRT(COUNT(F128:F179))</f>
        <v>4.5909949780018318</v>
      </c>
      <c r="P7" s="7">
        <f>AVERAGE(H128:H179)</f>
        <v>0.56052018027118711</v>
      </c>
      <c r="Q7" s="7">
        <f>STDEV(H128:H179)/SQRT(COUNT(H128:H179))</f>
        <v>2.9443719219654704E-2</v>
      </c>
    </row>
    <row r="8" spans="1:17">
      <c r="A8" s="4" t="s">
        <v>23</v>
      </c>
      <c r="B8" s="4">
        <v>0</v>
      </c>
      <c r="C8" s="4">
        <v>1</v>
      </c>
      <c r="D8" s="4">
        <v>1</v>
      </c>
      <c r="E8" s="4">
        <v>7</v>
      </c>
      <c r="F8" s="4">
        <v>100</v>
      </c>
      <c r="G8" s="4">
        <v>95</v>
      </c>
      <c r="H8" s="4">
        <f t="shared" si="0"/>
        <v>0.95</v>
      </c>
      <c r="J8" s="4"/>
      <c r="K8" s="4"/>
    </row>
    <row r="9" spans="1:17">
      <c r="A9" s="4" t="s">
        <v>23</v>
      </c>
      <c r="B9" s="4">
        <v>0</v>
      </c>
      <c r="C9" s="4">
        <v>1</v>
      </c>
      <c r="D9" s="4">
        <v>1</v>
      </c>
      <c r="E9" s="4">
        <v>8</v>
      </c>
      <c r="F9" s="4">
        <v>184</v>
      </c>
      <c r="G9" s="4">
        <v>162</v>
      </c>
      <c r="H9" s="4">
        <f t="shared" si="0"/>
        <v>0.88043478260869568</v>
      </c>
    </row>
    <row r="10" spans="1:17">
      <c r="A10" s="4" t="s">
        <v>23</v>
      </c>
      <c r="B10" s="4">
        <v>0</v>
      </c>
      <c r="C10" s="4">
        <v>1</v>
      </c>
      <c r="D10" s="4">
        <v>2</v>
      </c>
      <c r="E10" s="4">
        <v>1</v>
      </c>
      <c r="F10" s="4">
        <v>179</v>
      </c>
      <c r="G10" s="4">
        <v>173</v>
      </c>
      <c r="H10" s="4">
        <f t="shared" si="0"/>
        <v>0.96648044692737434</v>
      </c>
    </row>
    <row r="11" spans="1:17">
      <c r="A11" s="4" t="s">
        <v>23</v>
      </c>
      <c r="B11" s="4">
        <v>0</v>
      </c>
      <c r="C11" s="4">
        <v>1</v>
      </c>
      <c r="D11" s="4">
        <v>2</v>
      </c>
      <c r="E11" s="4">
        <v>2</v>
      </c>
      <c r="F11" s="4">
        <v>97</v>
      </c>
      <c r="G11" s="4">
        <v>78</v>
      </c>
      <c r="H11" s="4">
        <f t="shared" si="0"/>
        <v>0.80412371134020622</v>
      </c>
    </row>
    <row r="12" spans="1:17">
      <c r="A12" s="4" t="s">
        <v>23</v>
      </c>
      <c r="B12" s="4">
        <v>0</v>
      </c>
      <c r="C12" s="4">
        <v>1</v>
      </c>
      <c r="D12" s="4">
        <v>2</v>
      </c>
      <c r="E12" s="4">
        <v>3</v>
      </c>
      <c r="F12" s="4">
        <v>97</v>
      </c>
      <c r="G12" s="4">
        <v>95</v>
      </c>
      <c r="H12" s="4">
        <f t="shared" si="0"/>
        <v>0.97938144329896903</v>
      </c>
      <c r="J12" s="4"/>
      <c r="K12" s="4"/>
    </row>
    <row r="13" spans="1:17">
      <c r="A13" s="4" t="s">
        <v>23</v>
      </c>
      <c r="B13" s="4">
        <v>0</v>
      </c>
      <c r="C13" s="4">
        <v>1</v>
      </c>
      <c r="D13" s="4">
        <v>2</v>
      </c>
      <c r="E13" s="4">
        <v>4</v>
      </c>
      <c r="F13" s="4">
        <v>90</v>
      </c>
      <c r="G13" s="4">
        <v>86</v>
      </c>
      <c r="H13" s="4">
        <f t="shared" si="0"/>
        <v>0.9555555555555556</v>
      </c>
    </row>
    <row r="14" spans="1:17">
      <c r="A14" s="4" t="s">
        <v>23</v>
      </c>
      <c r="B14" s="4">
        <v>0</v>
      </c>
      <c r="C14" s="4">
        <v>1</v>
      </c>
      <c r="D14" s="4">
        <v>2</v>
      </c>
      <c r="E14" s="4">
        <v>5</v>
      </c>
      <c r="F14" s="4">
        <v>144</v>
      </c>
      <c r="G14" s="4">
        <v>94</v>
      </c>
      <c r="H14" s="4">
        <f t="shared" si="0"/>
        <v>0.65277777777777779</v>
      </c>
    </row>
    <row r="15" spans="1:17">
      <c r="A15" s="4" t="s">
        <v>23</v>
      </c>
      <c r="B15" s="4">
        <v>0</v>
      </c>
      <c r="C15" s="4">
        <v>1</v>
      </c>
      <c r="D15" s="4">
        <v>2</v>
      </c>
      <c r="E15" s="4">
        <v>6</v>
      </c>
      <c r="F15" s="4">
        <v>116</v>
      </c>
      <c r="G15" s="4">
        <v>109</v>
      </c>
      <c r="H15" s="4">
        <f t="shared" si="0"/>
        <v>0.93965517241379315</v>
      </c>
    </row>
    <row r="16" spans="1:17">
      <c r="A16" s="4" t="s">
        <v>23</v>
      </c>
      <c r="B16" s="4">
        <v>0</v>
      </c>
      <c r="C16" s="4">
        <v>1</v>
      </c>
      <c r="D16" s="4">
        <v>2</v>
      </c>
      <c r="E16" s="4">
        <v>7</v>
      </c>
      <c r="F16" s="4">
        <v>126</v>
      </c>
      <c r="G16" s="4">
        <v>5</v>
      </c>
      <c r="H16" s="4">
        <f t="shared" si="0"/>
        <v>3.968253968253968E-2</v>
      </c>
    </row>
    <row r="17" spans="1:8">
      <c r="A17" s="4" t="s">
        <v>23</v>
      </c>
      <c r="B17" s="4">
        <v>0</v>
      </c>
      <c r="C17" s="4">
        <v>1</v>
      </c>
      <c r="D17" s="4">
        <v>2</v>
      </c>
      <c r="E17" s="4">
        <v>8</v>
      </c>
      <c r="F17" s="4">
        <v>78</v>
      </c>
      <c r="G17" s="4">
        <v>48</v>
      </c>
      <c r="H17" s="4">
        <f t="shared" si="0"/>
        <v>0.61538461538461542</v>
      </c>
    </row>
    <row r="18" spans="1:8">
      <c r="A18" s="4" t="s">
        <v>23</v>
      </c>
      <c r="B18" s="4">
        <v>0</v>
      </c>
      <c r="C18" s="4">
        <v>1</v>
      </c>
      <c r="D18" s="4">
        <v>2</v>
      </c>
      <c r="E18" s="4">
        <v>9</v>
      </c>
      <c r="F18" s="4">
        <v>193</v>
      </c>
      <c r="G18" s="4">
        <v>185</v>
      </c>
      <c r="H18" s="4">
        <f t="shared" si="0"/>
        <v>0.95854922279792742</v>
      </c>
    </row>
    <row r="19" spans="1:8">
      <c r="A19" s="4" t="s">
        <v>23</v>
      </c>
      <c r="B19" s="4">
        <v>0</v>
      </c>
      <c r="C19" s="4">
        <v>1</v>
      </c>
      <c r="D19" s="4">
        <v>2</v>
      </c>
      <c r="E19" s="4">
        <v>10</v>
      </c>
      <c r="F19" s="4">
        <v>166</v>
      </c>
      <c r="G19" s="4">
        <v>153</v>
      </c>
      <c r="H19" s="4">
        <f t="shared" si="0"/>
        <v>0.92168674698795183</v>
      </c>
    </row>
    <row r="20" spans="1:8">
      <c r="A20" s="4" t="s">
        <v>23</v>
      </c>
      <c r="B20" s="4">
        <v>0</v>
      </c>
      <c r="C20" s="4">
        <v>1</v>
      </c>
      <c r="D20" s="4">
        <v>2</v>
      </c>
      <c r="E20" s="4">
        <v>11</v>
      </c>
      <c r="F20" s="4">
        <v>90</v>
      </c>
      <c r="G20" s="4">
        <v>85</v>
      </c>
      <c r="H20" s="4">
        <f t="shared" si="0"/>
        <v>0.94444444444444442</v>
      </c>
    </row>
    <row r="21" spans="1:8">
      <c r="A21" s="4" t="s">
        <v>23</v>
      </c>
      <c r="B21" s="4">
        <v>0</v>
      </c>
      <c r="C21" s="4">
        <v>1</v>
      </c>
      <c r="D21" s="4">
        <v>2</v>
      </c>
      <c r="E21" s="4">
        <v>12</v>
      </c>
      <c r="F21" s="4">
        <v>180</v>
      </c>
      <c r="G21" s="4">
        <v>158</v>
      </c>
      <c r="H21" s="4">
        <f t="shared" si="0"/>
        <v>0.87777777777777777</v>
      </c>
    </row>
    <row r="22" spans="1:8">
      <c r="A22" s="4" t="s">
        <v>23</v>
      </c>
      <c r="B22" s="4">
        <v>0</v>
      </c>
      <c r="C22" s="4">
        <v>1</v>
      </c>
      <c r="D22" s="4">
        <v>2</v>
      </c>
      <c r="E22" s="4">
        <v>13</v>
      </c>
      <c r="F22" s="4">
        <v>178</v>
      </c>
      <c r="G22" s="4">
        <v>173</v>
      </c>
      <c r="H22" s="4">
        <f t="shared" si="0"/>
        <v>0.9719101123595506</v>
      </c>
    </row>
    <row r="23" spans="1:8">
      <c r="A23" s="4" t="s">
        <v>23</v>
      </c>
      <c r="B23" s="4">
        <v>0</v>
      </c>
      <c r="C23" s="4">
        <v>1</v>
      </c>
      <c r="D23" s="4">
        <v>2</v>
      </c>
      <c r="E23" s="4">
        <v>14</v>
      </c>
      <c r="F23" s="4">
        <v>97</v>
      </c>
      <c r="G23" s="4">
        <v>77</v>
      </c>
      <c r="H23" s="4">
        <f t="shared" si="0"/>
        <v>0.79381443298969068</v>
      </c>
    </row>
    <row r="24" spans="1:8">
      <c r="A24" s="4" t="s">
        <v>23</v>
      </c>
      <c r="B24" s="4">
        <v>0</v>
      </c>
      <c r="C24" s="4">
        <v>2</v>
      </c>
      <c r="D24" s="4">
        <v>1</v>
      </c>
      <c r="E24" s="4">
        <v>1</v>
      </c>
      <c r="F24" s="4">
        <v>99</v>
      </c>
      <c r="G24" s="4">
        <v>95</v>
      </c>
      <c r="H24" s="4">
        <f t="shared" si="0"/>
        <v>0.95959595959595956</v>
      </c>
    </row>
    <row r="25" spans="1:8">
      <c r="A25" s="4" t="s">
        <v>23</v>
      </c>
      <c r="B25" s="4">
        <v>0</v>
      </c>
      <c r="C25" s="4">
        <v>2</v>
      </c>
      <c r="D25" s="4">
        <v>1</v>
      </c>
      <c r="E25" s="4">
        <v>2</v>
      </c>
      <c r="F25" s="4">
        <v>97</v>
      </c>
      <c r="G25" s="4">
        <v>95</v>
      </c>
      <c r="H25" s="4">
        <f t="shared" si="0"/>
        <v>0.97938144329896903</v>
      </c>
    </row>
    <row r="26" spans="1:8">
      <c r="A26" s="4" t="s">
        <v>23</v>
      </c>
      <c r="B26" s="4">
        <v>0</v>
      </c>
      <c r="C26" s="4">
        <v>2</v>
      </c>
      <c r="D26" s="4">
        <v>1</v>
      </c>
      <c r="E26" s="4">
        <v>3</v>
      </c>
      <c r="F26" s="4">
        <v>140</v>
      </c>
      <c r="G26" s="4">
        <v>90</v>
      </c>
      <c r="H26" s="4">
        <f t="shared" si="0"/>
        <v>0.6428571428571429</v>
      </c>
    </row>
    <row r="27" spans="1:8">
      <c r="A27" s="4" t="s">
        <v>23</v>
      </c>
      <c r="B27" s="4">
        <v>0</v>
      </c>
      <c r="C27" s="4">
        <v>2</v>
      </c>
      <c r="D27" s="4">
        <v>1</v>
      </c>
      <c r="E27" s="4">
        <v>4</v>
      </c>
      <c r="F27" s="4">
        <v>117</v>
      </c>
      <c r="G27" s="4">
        <v>111</v>
      </c>
      <c r="H27" s="4">
        <f t="shared" si="0"/>
        <v>0.94871794871794868</v>
      </c>
    </row>
    <row r="28" spans="1:8">
      <c r="A28" s="4" t="s">
        <v>23</v>
      </c>
      <c r="B28" s="4">
        <v>0</v>
      </c>
      <c r="C28" s="4">
        <v>2</v>
      </c>
      <c r="D28" s="4">
        <v>1</v>
      </c>
      <c r="E28" s="4">
        <v>5</v>
      </c>
      <c r="F28" s="4">
        <v>126</v>
      </c>
      <c r="G28" s="4">
        <v>2</v>
      </c>
      <c r="H28" s="4">
        <f t="shared" si="0"/>
        <v>1.5873015873015872E-2</v>
      </c>
    </row>
    <row r="29" spans="1:8">
      <c r="A29" s="4" t="s">
        <v>23</v>
      </c>
      <c r="B29" s="4">
        <v>0</v>
      </c>
      <c r="C29" s="4">
        <v>2</v>
      </c>
      <c r="D29" s="4">
        <v>1</v>
      </c>
      <c r="E29" s="4">
        <v>6</v>
      </c>
      <c r="F29" s="4">
        <v>76</v>
      </c>
      <c r="G29" s="4">
        <v>48</v>
      </c>
      <c r="H29" s="4">
        <f t="shared" si="0"/>
        <v>0.63157894736842102</v>
      </c>
    </row>
    <row r="30" spans="1:8">
      <c r="A30" s="4" t="s">
        <v>23</v>
      </c>
      <c r="B30" s="4">
        <v>0</v>
      </c>
      <c r="C30" s="4">
        <v>2</v>
      </c>
      <c r="D30" s="4">
        <v>1</v>
      </c>
      <c r="E30" s="4">
        <v>7</v>
      </c>
      <c r="F30" s="4">
        <v>195</v>
      </c>
      <c r="G30" s="4">
        <v>183</v>
      </c>
      <c r="H30" s="4">
        <f t="shared" si="0"/>
        <v>0.93846153846153846</v>
      </c>
    </row>
    <row r="31" spans="1:8">
      <c r="A31" s="4" t="s">
        <v>23</v>
      </c>
      <c r="B31" s="4">
        <v>0</v>
      </c>
      <c r="C31" s="4">
        <v>2</v>
      </c>
      <c r="D31" s="4">
        <v>1</v>
      </c>
      <c r="E31" s="4">
        <v>8</v>
      </c>
      <c r="F31" s="4">
        <v>163</v>
      </c>
      <c r="G31" s="4">
        <v>149</v>
      </c>
      <c r="H31" s="4">
        <f t="shared" si="0"/>
        <v>0.91411042944785281</v>
      </c>
    </row>
    <row r="32" spans="1:8">
      <c r="A32" s="4" t="s">
        <v>23</v>
      </c>
      <c r="B32" s="4">
        <v>0</v>
      </c>
      <c r="C32" s="4">
        <v>2</v>
      </c>
      <c r="D32" s="4">
        <v>1</v>
      </c>
      <c r="E32" s="4">
        <v>9</v>
      </c>
      <c r="F32" s="4">
        <v>90</v>
      </c>
      <c r="G32" s="4">
        <v>82</v>
      </c>
      <c r="H32" s="4">
        <f t="shared" si="0"/>
        <v>0.91111111111111109</v>
      </c>
    </row>
    <row r="33" spans="1:8">
      <c r="A33" s="4" t="s">
        <v>23</v>
      </c>
      <c r="B33" s="4">
        <v>0</v>
      </c>
      <c r="C33" s="4">
        <v>2</v>
      </c>
      <c r="D33" s="4">
        <v>1</v>
      </c>
      <c r="E33" s="4">
        <v>10</v>
      </c>
      <c r="F33" s="4">
        <v>179</v>
      </c>
      <c r="G33" s="4">
        <v>157</v>
      </c>
      <c r="H33" s="4">
        <f t="shared" si="0"/>
        <v>0.87709497206703912</v>
      </c>
    </row>
    <row r="34" spans="1:8">
      <c r="A34" s="4" t="s">
        <v>23</v>
      </c>
      <c r="B34" s="4">
        <v>0</v>
      </c>
      <c r="C34" s="4">
        <v>2</v>
      </c>
      <c r="D34" s="4">
        <v>1</v>
      </c>
      <c r="E34" s="4">
        <v>11</v>
      </c>
      <c r="F34" s="4">
        <v>180</v>
      </c>
      <c r="G34" s="4">
        <v>175</v>
      </c>
      <c r="H34" s="4">
        <f t="shared" ref="H34:H65" si="1">IF(F34=0,"",G34/F34)</f>
        <v>0.97222222222222221</v>
      </c>
    </row>
    <row r="35" spans="1:8">
      <c r="A35" s="4" t="s">
        <v>23</v>
      </c>
      <c r="B35" s="4">
        <v>0</v>
      </c>
      <c r="C35" s="4">
        <v>2</v>
      </c>
      <c r="D35" s="4">
        <v>2</v>
      </c>
      <c r="E35" s="4">
        <v>1</v>
      </c>
      <c r="F35" s="4">
        <v>97</v>
      </c>
      <c r="G35" s="4">
        <v>79</v>
      </c>
      <c r="H35" s="4">
        <f t="shared" si="1"/>
        <v>0.81443298969072164</v>
      </c>
    </row>
    <row r="36" spans="1:8">
      <c r="A36" s="4" t="s">
        <v>23</v>
      </c>
      <c r="B36" s="4">
        <v>0</v>
      </c>
      <c r="C36" s="4">
        <v>2</v>
      </c>
      <c r="D36" s="4">
        <v>2</v>
      </c>
      <c r="E36" s="4">
        <v>2</v>
      </c>
      <c r="F36" s="4">
        <v>99</v>
      </c>
      <c r="G36" s="4">
        <v>90</v>
      </c>
      <c r="H36" s="4">
        <f t="shared" si="1"/>
        <v>0.90909090909090906</v>
      </c>
    </row>
    <row r="37" spans="1:8">
      <c r="A37" s="4" t="s">
        <v>23</v>
      </c>
      <c r="B37" s="4">
        <v>0</v>
      </c>
      <c r="C37" s="4">
        <v>2</v>
      </c>
      <c r="D37" s="4">
        <v>2</v>
      </c>
      <c r="E37" s="4">
        <v>3</v>
      </c>
      <c r="F37" s="4">
        <v>97</v>
      </c>
      <c r="G37" s="4">
        <v>95</v>
      </c>
      <c r="H37" s="4">
        <f t="shared" si="1"/>
        <v>0.97938144329896903</v>
      </c>
    </row>
    <row r="38" spans="1:8">
      <c r="A38" s="4" t="s">
        <v>23</v>
      </c>
      <c r="B38" s="4">
        <v>0</v>
      </c>
      <c r="C38" s="4">
        <v>2</v>
      </c>
      <c r="D38" s="4">
        <v>2</v>
      </c>
      <c r="E38" s="4">
        <v>4</v>
      </c>
      <c r="F38" s="4">
        <v>142</v>
      </c>
      <c r="G38" s="4">
        <v>92</v>
      </c>
      <c r="H38" s="4">
        <f t="shared" si="1"/>
        <v>0.647887323943662</v>
      </c>
    </row>
    <row r="39" spans="1:8">
      <c r="A39" s="4" t="s">
        <v>23</v>
      </c>
      <c r="B39" s="4">
        <v>0</v>
      </c>
      <c r="C39" s="4">
        <v>2</v>
      </c>
      <c r="D39" s="4">
        <v>2</v>
      </c>
      <c r="E39" s="4">
        <v>5</v>
      </c>
      <c r="F39" s="4">
        <v>118</v>
      </c>
      <c r="G39" s="4">
        <v>110</v>
      </c>
      <c r="H39" s="4">
        <f t="shared" si="1"/>
        <v>0.93220338983050843</v>
      </c>
    </row>
    <row r="40" spans="1:8">
      <c r="A40" s="4" t="s">
        <v>23</v>
      </c>
      <c r="B40" s="4">
        <v>0</v>
      </c>
      <c r="C40" s="4">
        <v>2</v>
      </c>
      <c r="D40" s="4">
        <v>2</v>
      </c>
      <c r="E40" s="4">
        <v>6</v>
      </c>
      <c r="F40" s="4">
        <v>128</v>
      </c>
      <c r="G40" s="4">
        <v>4</v>
      </c>
      <c r="H40" s="4">
        <f t="shared" si="1"/>
        <v>3.125E-2</v>
      </c>
    </row>
    <row r="41" spans="1:8">
      <c r="A41" s="4" t="s">
        <v>23</v>
      </c>
      <c r="B41" s="4">
        <v>0</v>
      </c>
      <c r="C41" s="4">
        <v>2</v>
      </c>
      <c r="D41" s="4">
        <v>2</v>
      </c>
      <c r="E41" s="4">
        <v>7</v>
      </c>
      <c r="F41" s="4">
        <v>77</v>
      </c>
      <c r="G41" s="4">
        <v>48</v>
      </c>
      <c r="H41" s="4">
        <f t="shared" si="1"/>
        <v>0.62337662337662336</v>
      </c>
    </row>
    <row r="42" spans="1:8">
      <c r="A42" s="4" t="s">
        <v>23</v>
      </c>
      <c r="B42" s="4">
        <v>0</v>
      </c>
      <c r="C42" s="4">
        <v>2</v>
      </c>
      <c r="D42" s="4">
        <v>2</v>
      </c>
      <c r="E42" s="4">
        <v>8</v>
      </c>
      <c r="F42" s="4">
        <v>196</v>
      </c>
      <c r="G42" s="4">
        <v>188</v>
      </c>
      <c r="H42" s="4">
        <f t="shared" si="1"/>
        <v>0.95918367346938771</v>
      </c>
    </row>
    <row r="43" spans="1:8">
      <c r="A43" s="4" t="s">
        <v>23</v>
      </c>
      <c r="B43" s="4">
        <v>0</v>
      </c>
      <c r="C43" s="4">
        <v>2</v>
      </c>
      <c r="D43" s="4">
        <v>2</v>
      </c>
      <c r="E43" s="4">
        <v>9</v>
      </c>
      <c r="F43" s="4">
        <v>166</v>
      </c>
      <c r="G43" s="4">
        <v>152</v>
      </c>
      <c r="H43" s="4">
        <f t="shared" si="1"/>
        <v>0.91566265060240959</v>
      </c>
    </row>
    <row r="44" spans="1:8">
      <c r="A44" s="4" t="s">
        <v>23</v>
      </c>
      <c r="B44" s="4">
        <v>0</v>
      </c>
      <c r="C44" s="4">
        <v>2</v>
      </c>
      <c r="D44" s="4">
        <v>2</v>
      </c>
      <c r="E44" s="4">
        <v>10</v>
      </c>
      <c r="F44" s="4">
        <v>90</v>
      </c>
      <c r="G44" s="4">
        <v>83</v>
      </c>
      <c r="H44" s="4">
        <f t="shared" si="1"/>
        <v>0.92222222222222228</v>
      </c>
    </row>
    <row r="45" spans="1:8">
      <c r="A45" s="4" t="s">
        <v>23</v>
      </c>
      <c r="B45" s="4">
        <v>0</v>
      </c>
      <c r="C45" s="4">
        <v>2</v>
      </c>
      <c r="D45" s="4">
        <v>2</v>
      </c>
      <c r="E45" s="4">
        <v>11</v>
      </c>
      <c r="F45" s="4">
        <v>183</v>
      </c>
      <c r="G45" s="4">
        <v>162</v>
      </c>
      <c r="H45" s="4">
        <f t="shared" si="1"/>
        <v>0.88524590163934425</v>
      </c>
    </row>
    <row r="46" spans="1:8">
      <c r="A46" s="4" t="s">
        <v>23</v>
      </c>
      <c r="B46" s="4">
        <v>0</v>
      </c>
      <c r="C46" s="4">
        <v>2</v>
      </c>
      <c r="D46" s="4">
        <v>2</v>
      </c>
      <c r="E46" s="4">
        <v>12</v>
      </c>
      <c r="F46" s="4">
        <v>178</v>
      </c>
      <c r="G46" s="4">
        <v>173</v>
      </c>
      <c r="H46" s="4">
        <f t="shared" si="1"/>
        <v>0.9719101123595506</v>
      </c>
    </row>
    <row r="47" spans="1:8">
      <c r="A47" s="4" t="s">
        <v>23</v>
      </c>
      <c r="B47" s="4">
        <v>0</v>
      </c>
      <c r="C47" s="4">
        <v>2</v>
      </c>
      <c r="D47" s="4">
        <v>2</v>
      </c>
      <c r="E47" s="4">
        <v>13</v>
      </c>
      <c r="F47" s="4">
        <v>97</v>
      </c>
      <c r="G47" s="4">
        <v>77</v>
      </c>
      <c r="H47" s="4">
        <f t="shared" si="1"/>
        <v>0.79381443298969068</v>
      </c>
    </row>
    <row r="48" spans="1:8">
      <c r="A48" s="4" t="s">
        <v>23</v>
      </c>
      <c r="B48" s="4">
        <v>0</v>
      </c>
      <c r="C48" s="4">
        <v>2</v>
      </c>
      <c r="D48" s="4">
        <v>2</v>
      </c>
      <c r="E48" s="4">
        <v>14</v>
      </c>
      <c r="F48" s="4">
        <v>100</v>
      </c>
      <c r="G48" s="4">
        <v>98</v>
      </c>
      <c r="H48" s="4">
        <f t="shared" si="1"/>
        <v>0.98</v>
      </c>
    </row>
    <row r="49" spans="1:8">
      <c r="A49" s="4" t="s">
        <v>23</v>
      </c>
      <c r="B49" s="4">
        <v>0</v>
      </c>
      <c r="C49" s="4">
        <v>2</v>
      </c>
      <c r="D49" s="4">
        <v>2</v>
      </c>
      <c r="E49" s="4">
        <v>15</v>
      </c>
      <c r="F49" s="4">
        <v>95</v>
      </c>
      <c r="G49" s="4">
        <v>95</v>
      </c>
      <c r="H49" s="4">
        <f t="shared" si="1"/>
        <v>1</v>
      </c>
    </row>
    <row r="50" spans="1:8">
      <c r="A50" s="4" t="s">
        <v>23</v>
      </c>
      <c r="B50" s="4">
        <v>40</v>
      </c>
      <c r="C50" s="4">
        <v>1</v>
      </c>
      <c r="D50" s="4">
        <v>1</v>
      </c>
      <c r="E50" s="4">
        <v>1</v>
      </c>
      <c r="F50" s="4">
        <v>66</v>
      </c>
      <c r="G50" s="4">
        <v>22</v>
      </c>
      <c r="H50" s="4">
        <f t="shared" si="1"/>
        <v>0.33333333333333331</v>
      </c>
    </row>
    <row r="51" spans="1:8">
      <c r="A51" s="4" t="s">
        <v>23</v>
      </c>
      <c r="B51" s="4">
        <v>40</v>
      </c>
      <c r="C51" s="4">
        <v>1</v>
      </c>
      <c r="D51" s="4">
        <v>1</v>
      </c>
      <c r="E51" s="4">
        <v>2</v>
      </c>
      <c r="F51" s="4">
        <v>144</v>
      </c>
      <c r="G51" s="4">
        <v>19</v>
      </c>
      <c r="H51" s="4">
        <f t="shared" si="1"/>
        <v>0.13194444444444445</v>
      </c>
    </row>
    <row r="52" spans="1:8">
      <c r="A52" s="4" t="s">
        <v>23</v>
      </c>
      <c r="B52" s="4">
        <v>40</v>
      </c>
      <c r="C52" s="4">
        <v>1</v>
      </c>
      <c r="D52" s="4">
        <v>1</v>
      </c>
      <c r="E52" s="4">
        <v>3</v>
      </c>
      <c r="F52" s="4">
        <v>177</v>
      </c>
      <c r="G52" s="4">
        <v>92</v>
      </c>
      <c r="H52" s="4">
        <f t="shared" si="1"/>
        <v>0.51977401129943501</v>
      </c>
    </row>
    <row r="53" spans="1:8">
      <c r="A53" s="4" t="s">
        <v>23</v>
      </c>
      <c r="B53" s="4">
        <v>40</v>
      </c>
      <c r="C53" s="4">
        <v>1</v>
      </c>
      <c r="D53" s="4">
        <v>1</v>
      </c>
      <c r="E53" s="4">
        <v>4</v>
      </c>
      <c r="F53" s="4">
        <v>115</v>
      </c>
      <c r="G53" s="4">
        <v>4</v>
      </c>
      <c r="H53" s="4">
        <f t="shared" si="1"/>
        <v>3.4782608695652174E-2</v>
      </c>
    </row>
    <row r="54" spans="1:8">
      <c r="A54" s="4" t="s">
        <v>23</v>
      </c>
      <c r="B54" s="4">
        <v>40</v>
      </c>
      <c r="C54" s="4">
        <v>1</v>
      </c>
      <c r="D54" s="4">
        <v>1</v>
      </c>
      <c r="E54" s="4">
        <v>5</v>
      </c>
      <c r="F54" s="4">
        <v>108</v>
      </c>
      <c r="G54" s="4">
        <v>1</v>
      </c>
      <c r="H54" s="4">
        <f t="shared" si="1"/>
        <v>9.2592592592592587E-3</v>
      </c>
    </row>
    <row r="55" spans="1:8">
      <c r="A55" s="4" t="s">
        <v>23</v>
      </c>
      <c r="B55" s="4">
        <v>40</v>
      </c>
      <c r="C55" s="4">
        <v>1</v>
      </c>
      <c r="D55" s="4">
        <v>1</v>
      </c>
      <c r="E55" s="4">
        <v>6</v>
      </c>
      <c r="F55" s="4">
        <v>150</v>
      </c>
      <c r="G55" s="4">
        <v>112</v>
      </c>
      <c r="H55" s="4">
        <f t="shared" si="1"/>
        <v>0.7466666666666667</v>
      </c>
    </row>
    <row r="56" spans="1:8">
      <c r="A56" s="4" t="s">
        <v>23</v>
      </c>
      <c r="B56" s="4">
        <v>40</v>
      </c>
      <c r="C56" s="4">
        <v>1</v>
      </c>
      <c r="D56" s="4">
        <v>1</v>
      </c>
      <c r="E56" s="4">
        <v>7</v>
      </c>
      <c r="F56" s="4">
        <v>110</v>
      </c>
      <c r="G56" s="4">
        <v>72</v>
      </c>
      <c r="H56" s="4">
        <f t="shared" si="1"/>
        <v>0.65454545454545454</v>
      </c>
    </row>
    <row r="57" spans="1:8">
      <c r="A57" s="4" t="s">
        <v>23</v>
      </c>
      <c r="B57" s="4">
        <v>40</v>
      </c>
      <c r="C57" s="4">
        <v>1</v>
      </c>
      <c r="D57" s="4">
        <v>2</v>
      </c>
      <c r="E57" s="4">
        <v>1</v>
      </c>
      <c r="F57" s="4">
        <v>30</v>
      </c>
      <c r="G57" s="4">
        <v>10</v>
      </c>
      <c r="H57" s="4">
        <f t="shared" si="1"/>
        <v>0.33333333333333331</v>
      </c>
    </row>
    <row r="58" spans="1:8">
      <c r="A58" s="4" t="s">
        <v>23</v>
      </c>
      <c r="B58" s="4">
        <v>40</v>
      </c>
      <c r="C58" s="4">
        <v>1</v>
      </c>
      <c r="D58" s="4">
        <v>2</v>
      </c>
      <c r="E58" s="4">
        <v>2</v>
      </c>
      <c r="F58" s="4">
        <v>131</v>
      </c>
      <c r="G58" s="4">
        <v>47</v>
      </c>
      <c r="H58" s="4">
        <f t="shared" si="1"/>
        <v>0.35877862595419846</v>
      </c>
    </row>
    <row r="59" spans="1:8">
      <c r="A59" s="4" t="s">
        <v>23</v>
      </c>
      <c r="B59" s="4">
        <v>40</v>
      </c>
      <c r="C59" s="4">
        <v>1</v>
      </c>
      <c r="D59" s="4">
        <v>2</v>
      </c>
      <c r="E59" s="4">
        <v>3</v>
      </c>
      <c r="F59" s="4">
        <v>55</v>
      </c>
      <c r="G59" s="4">
        <v>11</v>
      </c>
      <c r="H59" s="4">
        <f t="shared" si="1"/>
        <v>0.2</v>
      </c>
    </row>
    <row r="60" spans="1:8">
      <c r="A60" s="4" t="s">
        <v>23</v>
      </c>
      <c r="B60" s="4">
        <v>40</v>
      </c>
      <c r="C60" s="4">
        <v>1</v>
      </c>
      <c r="D60" s="4">
        <v>2</v>
      </c>
      <c r="E60" s="4">
        <v>4</v>
      </c>
      <c r="F60" s="4">
        <v>202</v>
      </c>
      <c r="G60" s="4">
        <v>2</v>
      </c>
      <c r="H60" s="4">
        <f t="shared" si="1"/>
        <v>9.9009900990099011E-3</v>
      </c>
    </row>
    <row r="61" spans="1:8">
      <c r="A61" s="4" t="s">
        <v>23</v>
      </c>
      <c r="B61" s="4">
        <v>40</v>
      </c>
      <c r="C61" s="4">
        <v>1</v>
      </c>
      <c r="D61" s="4">
        <v>2</v>
      </c>
      <c r="E61" s="4">
        <v>5</v>
      </c>
      <c r="F61" s="4">
        <v>163</v>
      </c>
      <c r="G61" s="4">
        <v>109</v>
      </c>
      <c r="H61" s="4">
        <f t="shared" si="1"/>
        <v>0.66871165644171782</v>
      </c>
    </row>
    <row r="62" spans="1:8">
      <c r="A62" s="4" t="s">
        <v>23</v>
      </c>
      <c r="B62" s="4">
        <v>40</v>
      </c>
      <c r="C62" s="4">
        <v>1</v>
      </c>
      <c r="D62" s="4">
        <v>2</v>
      </c>
      <c r="E62" s="4">
        <v>6</v>
      </c>
      <c r="F62" s="4">
        <v>152</v>
      </c>
      <c r="G62" s="4">
        <v>78</v>
      </c>
      <c r="H62" s="4">
        <f t="shared" si="1"/>
        <v>0.51315789473684215</v>
      </c>
    </row>
    <row r="63" spans="1:8">
      <c r="A63" s="4" t="s">
        <v>23</v>
      </c>
      <c r="B63" s="4">
        <v>40</v>
      </c>
      <c r="C63" s="4">
        <v>1</v>
      </c>
      <c r="D63" s="4">
        <v>2</v>
      </c>
      <c r="E63" s="4">
        <v>7</v>
      </c>
      <c r="F63" s="4">
        <v>135</v>
      </c>
      <c r="G63" s="4">
        <v>2</v>
      </c>
      <c r="H63" s="4">
        <f t="shared" si="1"/>
        <v>1.4814814814814815E-2</v>
      </c>
    </row>
    <row r="64" spans="1:8">
      <c r="A64" s="4" t="s">
        <v>23</v>
      </c>
      <c r="B64" s="4">
        <v>40</v>
      </c>
      <c r="C64" s="4">
        <v>1</v>
      </c>
      <c r="D64" s="4">
        <v>2</v>
      </c>
      <c r="E64" s="4">
        <v>8</v>
      </c>
      <c r="F64" s="4">
        <v>172</v>
      </c>
      <c r="G64" s="4">
        <v>0</v>
      </c>
      <c r="H64" s="4">
        <f t="shared" si="1"/>
        <v>0</v>
      </c>
    </row>
    <row r="65" spans="1:8">
      <c r="A65" s="4" t="s">
        <v>23</v>
      </c>
      <c r="B65" s="4">
        <v>40</v>
      </c>
      <c r="C65" s="4">
        <v>1</v>
      </c>
      <c r="D65" s="4">
        <v>2</v>
      </c>
      <c r="E65" s="4">
        <v>9</v>
      </c>
      <c r="F65" s="4">
        <v>191</v>
      </c>
      <c r="G65" s="4">
        <v>119</v>
      </c>
      <c r="H65" s="4">
        <f t="shared" si="1"/>
        <v>0.62303664921465973</v>
      </c>
    </row>
    <row r="66" spans="1:8">
      <c r="A66" s="4" t="s">
        <v>23</v>
      </c>
      <c r="B66" s="4">
        <v>40</v>
      </c>
      <c r="C66" s="4">
        <v>2</v>
      </c>
      <c r="D66" s="4">
        <v>1</v>
      </c>
      <c r="E66" s="4">
        <v>1</v>
      </c>
      <c r="F66" s="4">
        <v>66</v>
      </c>
      <c r="G66" s="4">
        <v>22</v>
      </c>
      <c r="H66" s="4">
        <f t="shared" ref="H66:H97" si="2">IF(F66=0,"",G66/F66)</f>
        <v>0.33333333333333331</v>
      </c>
    </row>
    <row r="67" spans="1:8">
      <c r="A67" s="4" t="s">
        <v>23</v>
      </c>
      <c r="B67" s="4">
        <v>40</v>
      </c>
      <c r="C67" s="4">
        <v>2</v>
      </c>
      <c r="D67" s="4">
        <v>1</v>
      </c>
      <c r="E67" s="4">
        <v>2</v>
      </c>
      <c r="F67" s="4">
        <v>144</v>
      </c>
      <c r="G67" s="4">
        <v>19</v>
      </c>
      <c r="H67" s="4">
        <f t="shared" si="2"/>
        <v>0.13194444444444445</v>
      </c>
    </row>
    <row r="68" spans="1:8">
      <c r="A68" s="4" t="s">
        <v>23</v>
      </c>
      <c r="B68" s="4">
        <v>40</v>
      </c>
      <c r="C68" s="4">
        <v>2</v>
      </c>
      <c r="D68" s="4">
        <v>1</v>
      </c>
      <c r="E68" s="4">
        <v>3</v>
      </c>
      <c r="F68" s="4">
        <v>174</v>
      </c>
      <c r="G68" s="4">
        <v>89</v>
      </c>
      <c r="H68" s="4">
        <f t="shared" si="2"/>
        <v>0.5114942528735632</v>
      </c>
    </row>
    <row r="69" spans="1:8">
      <c r="A69" s="4" t="s">
        <v>23</v>
      </c>
      <c r="B69" s="4">
        <v>40</v>
      </c>
      <c r="C69" s="4">
        <v>2</v>
      </c>
      <c r="D69" s="4">
        <v>1</v>
      </c>
      <c r="E69" s="4">
        <v>4</v>
      </c>
      <c r="F69" s="4">
        <v>115</v>
      </c>
      <c r="G69" s="4">
        <v>3</v>
      </c>
      <c r="H69" s="4">
        <f t="shared" si="2"/>
        <v>2.6086956521739129E-2</v>
      </c>
    </row>
    <row r="70" spans="1:8">
      <c r="A70" s="4" t="s">
        <v>23</v>
      </c>
      <c r="B70" s="4">
        <v>40</v>
      </c>
      <c r="C70" s="4">
        <v>2</v>
      </c>
      <c r="D70" s="4">
        <v>1</v>
      </c>
      <c r="E70" s="4">
        <v>5</v>
      </c>
      <c r="F70" s="4">
        <v>109</v>
      </c>
      <c r="G70" s="4">
        <v>0</v>
      </c>
      <c r="H70" s="4">
        <f t="shared" si="2"/>
        <v>0</v>
      </c>
    </row>
    <row r="71" spans="1:8">
      <c r="A71" s="4" t="s">
        <v>23</v>
      </c>
      <c r="B71" s="4">
        <v>40</v>
      </c>
      <c r="C71" s="4">
        <v>2</v>
      </c>
      <c r="D71" s="4">
        <v>1</v>
      </c>
      <c r="E71" s="4">
        <v>6</v>
      </c>
      <c r="F71" s="4">
        <v>149</v>
      </c>
      <c r="G71" s="4">
        <v>111</v>
      </c>
      <c r="H71" s="4">
        <f t="shared" si="2"/>
        <v>0.74496644295302017</v>
      </c>
    </row>
    <row r="72" spans="1:8">
      <c r="A72" s="4" t="s">
        <v>23</v>
      </c>
      <c r="B72" s="4">
        <v>40</v>
      </c>
      <c r="C72" s="4">
        <v>2</v>
      </c>
      <c r="D72" s="4">
        <v>1</v>
      </c>
      <c r="E72" s="4">
        <v>7</v>
      </c>
      <c r="F72" s="4">
        <v>109</v>
      </c>
      <c r="G72" s="4">
        <v>70</v>
      </c>
      <c r="H72" s="4">
        <f t="shared" si="2"/>
        <v>0.64220183486238536</v>
      </c>
    </row>
    <row r="73" spans="1:8">
      <c r="A73" s="4" t="s">
        <v>23</v>
      </c>
      <c r="B73" s="4">
        <v>40</v>
      </c>
      <c r="C73" s="4">
        <v>2</v>
      </c>
      <c r="D73" s="4">
        <v>2</v>
      </c>
      <c r="E73" s="4">
        <v>1</v>
      </c>
      <c r="F73" s="4">
        <v>30</v>
      </c>
      <c r="G73" s="4">
        <v>10</v>
      </c>
      <c r="H73" s="4">
        <f t="shared" si="2"/>
        <v>0.33333333333333331</v>
      </c>
    </row>
    <row r="74" spans="1:8">
      <c r="A74" s="4" t="s">
        <v>23</v>
      </c>
      <c r="B74" s="4">
        <v>40</v>
      </c>
      <c r="C74" s="4">
        <v>2</v>
      </c>
      <c r="D74" s="4">
        <v>2</v>
      </c>
      <c r="E74" s="4">
        <v>2</v>
      </c>
      <c r="F74" s="4">
        <v>129</v>
      </c>
      <c r="G74" s="4">
        <v>45</v>
      </c>
      <c r="H74" s="4">
        <f t="shared" si="2"/>
        <v>0.34883720930232559</v>
      </c>
    </row>
    <row r="75" spans="1:8">
      <c r="A75" s="4" t="s">
        <v>23</v>
      </c>
      <c r="B75" s="4">
        <v>40</v>
      </c>
      <c r="C75" s="4">
        <v>2</v>
      </c>
      <c r="D75" s="4">
        <v>2</v>
      </c>
      <c r="E75" s="4">
        <v>3</v>
      </c>
      <c r="F75" s="4">
        <v>55</v>
      </c>
      <c r="G75" s="4">
        <v>11</v>
      </c>
      <c r="H75" s="4">
        <f t="shared" si="2"/>
        <v>0.2</v>
      </c>
    </row>
    <row r="76" spans="1:8">
      <c r="A76" s="4" t="s">
        <v>23</v>
      </c>
      <c r="B76" s="4">
        <v>40</v>
      </c>
      <c r="C76" s="4">
        <v>2</v>
      </c>
      <c r="D76" s="4">
        <v>2</v>
      </c>
      <c r="E76" s="4">
        <v>4</v>
      </c>
      <c r="F76" s="4">
        <v>200</v>
      </c>
      <c r="G76" s="4">
        <v>1</v>
      </c>
      <c r="H76" s="4">
        <f t="shared" si="2"/>
        <v>5.0000000000000001E-3</v>
      </c>
    </row>
    <row r="77" spans="1:8">
      <c r="A77" s="4" t="s">
        <v>23</v>
      </c>
      <c r="B77" s="4">
        <v>40</v>
      </c>
      <c r="C77" s="4">
        <v>2</v>
      </c>
      <c r="D77" s="4">
        <v>2</v>
      </c>
      <c r="E77" s="4">
        <v>5</v>
      </c>
      <c r="F77" s="4">
        <v>164</v>
      </c>
      <c r="G77" s="4">
        <v>110</v>
      </c>
      <c r="H77" s="4">
        <f t="shared" si="2"/>
        <v>0.67073170731707321</v>
      </c>
    </row>
    <row r="78" spans="1:8">
      <c r="A78" s="4" t="s">
        <v>23</v>
      </c>
      <c r="B78" s="4">
        <v>40</v>
      </c>
      <c r="C78" s="4">
        <v>2</v>
      </c>
      <c r="D78" s="4">
        <v>2</v>
      </c>
      <c r="E78" s="4">
        <v>6</v>
      </c>
      <c r="F78" s="4">
        <v>150</v>
      </c>
      <c r="G78" s="4">
        <v>76</v>
      </c>
      <c r="H78" s="4">
        <f t="shared" si="2"/>
        <v>0.50666666666666671</v>
      </c>
    </row>
    <row r="79" spans="1:8">
      <c r="A79" s="4" t="s">
        <v>23</v>
      </c>
      <c r="B79" s="4">
        <v>40</v>
      </c>
      <c r="C79" s="4">
        <v>2</v>
      </c>
      <c r="D79" s="4">
        <v>2</v>
      </c>
      <c r="E79" s="4">
        <v>7</v>
      </c>
      <c r="F79" s="4">
        <v>136</v>
      </c>
      <c r="G79" s="4">
        <v>1</v>
      </c>
      <c r="H79" s="4">
        <f t="shared" si="2"/>
        <v>7.3529411764705881E-3</v>
      </c>
    </row>
    <row r="80" spans="1:8">
      <c r="A80" s="4" t="s">
        <v>23</v>
      </c>
      <c r="B80" s="4">
        <v>40</v>
      </c>
      <c r="C80" s="4">
        <v>2</v>
      </c>
      <c r="D80" s="4">
        <v>2</v>
      </c>
      <c r="E80" s="4">
        <v>8</v>
      </c>
      <c r="F80" s="4">
        <v>170</v>
      </c>
      <c r="G80" s="4">
        <v>0</v>
      </c>
      <c r="H80" s="4">
        <f t="shared" si="2"/>
        <v>0</v>
      </c>
    </row>
    <row r="81" spans="1:8">
      <c r="A81" s="4" t="s">
        <v>23</v>
      </c>
      <c r="B81" s="4">
        <v>40</v>
      </c>
      <c r="C81" s="4">
        <v>2</v>
      </c>
      <c r="D81" s="4">
        <v>2</v>
      </c>
      <c r="E81" s="4">
        <v>9</v>
      </c>
      <c r="F81" s="4">
        <v>191</v>
      </c>
      <c r="G81" s="4">
        <v>120</v>
      </c>
      <c r="H81" s="4">
        <f t="shared" si="2"/>
        <v>0.62827225130890052</v>
      </c>
    </row>
    <row r="82" spans="1:8">
      <c r="A82" s="4" t="s">
        <v>34</v>
      </c>
      <c r="B82" s="4">
        <v>0</v>
      </c>
      <c r="C82" s="4">
        <v>1</v>
      </c>
      <c r="D82" s="4">
        <v>1</v>
      </c>
      <c r="E82" s="4">
        <v>1</v>
      </c>
      <c r="F82" s="4">
        <v>164</v>
      </c>
      <c r="G82" s="4">
        <v>160</v>
      </c>
      <c r="H82" s="4">
        <f t="shared" si="2"/>
        <v>0.97560975609756095</v>
      </c>
    </row>
    <row r="83" spans="1:8">
      <c r="A83" s="4" t="s">
        <v>34</v>
      </c>
      <c r="B83" s="4">
        <v>0</v>
      </c>
      <c r="C83" s="4">
        <v>1</v>
      </c>
      <c r="D83" s="4">
        <v>1</v>
      </c>
      <c r="E83" s="4">
        <v>2</v>
      </c>
      <c r="F83" s="4">
        <v>131</v>
      </c>
      <c r="G83" s="4">
        <v>109</v>
      </c>
      <c r="H83" s="4">
        <f t="shared" si="2"/>
        <v>0.83206106870229013</v>
      </c>
    </row>
    <row r="84" spans="1:8">
      <c r="A84" s="4" t="s">
        <v>34</v>
      </c>
      <c r="B84" s="4">
        <v>0</v>
      </c>
      <c r="C84" s="4">
        <v>1</v>
      </c>
      <c r="D84" s="4">
        <v>1</v>
      </c>
      <c r="E84" s="4">
        <v>3</v>
      </c>
      <c r="F84" s="4">
        <v>101</v>
      </c>
      <c r="G84" s="4">
        <v>87</v>
      </c>
      <c r="H84" s="4">
        <f t="shared" si="2"/>
        <v>0.86138613861386137</v>
      </c>
    </row>
    <row r="85" spans="1:8">
      <c r="A85" s="4" t="s">
        <v>34</v>
      </c>
      <c r="B85" s="4">
        <v>0</v>
      </c>
      <c r="C85" s="4">
        <v>1</v>
      </c>
      <c r="D85" s="4">
        <v>1</v>
      </c>
      <c r="E85" s="4">
        <v>4</v>
      </c>
      <c r="F85" s="4">
        <v>140</v>
      </c>
      <c r="G85" s="4">
        <v>134</v>
      </c>
      <c r="H85" s="4">
        <f t="shared" si="2"/>
        <v>0.95714285714285718</v>
      </c>
    </row>
    <row r="86" spans="1:8">
      <c r="A86" s="4" t="s">
        <v>34</v>
      </c>
      <c r="B86" s="4">
        <v>0</v>
      </c>
      <c r="C86" s="4">
        <v>1</v>
      </c>
      <c r="D86" s="4">
        <v>1</v>
      </c>
      <c r="E86" s="4">
        <v>5</v>
      </c>
      <c r="F86" s="4">
        <v>146</v>
      </c>
      <c r="G86" s="4">
        <v>140</v>
      </c>
      <c r="H86" s="4">
        <f t="shared" si="2"/>
        <v>0.95890410958904104</v>
      </c>
    </row>
    <row r="87" spans="1:8">
      <c r="A87" s="4" t="s">
        <v>34</v>
      </c>
      <c r="B87" s="4">
        <v>0</v>
      </c>
      <c r="C87" s="4">
        <v>1</v>
      </c>
      <c r="D87" s="4">
        <v>1</v>
      </c>
      <c r="E87" s="4">
        <v>6</v>
      </c>
      <c r="F87" s="4">
        <v>73</v>
      </c>
      <c r="G87" s="4">
        <v>60</v>
      </c>
      <c r="H87" s="4">
        <f t="shared" si="2"/>
        <v>0.82191780821917804</v>
      </c>
    </row>
    <row r="88" spans="1:8">
      <c r="A88" s="4" t="s">
        <v>34</v>
      </c>
      <c r="B88" s="4">
        <v>0</v>
      </c>
      <c r="C88" s="4">
        <v>1</v>
      </c>
      <c r="D88" s="4">
        <v>1</v>
      </c>
      <c r="E88" s="4">
        <v>7</v>
      </c>
      <c r="F88" s="4">
        <v>134</v>
      </c>
      <c r="G88" s="4">
        <v>124</v>
      </c>
      <c r="H88" s="4">
        <f t="shared" si="2"/>
        <v>0.92537313432835822</v>
      </c>
    </row>
    <row r="89" spans="1:8">
      <c r="A89" s="4" t="s">
        <v>34</v>
      </c>
      <c r="B89" s="4">
        <v>0</v>
      </c>
      <c r="C89" s="4">
        <v>1</v>
      </c>
      <c r="D89" s="4">
        <v>1</v>
      </c>
      <c r="E89" s="4">
        <v>8</v>
      </c>
      <c r="F89" s="4">
        <v>139</v>
      </c>
      <c r="G89" s="4">
        <v>132</v>
      </c>
      <c r="H89" s="4">
        <f t="shared" si="2"/>
        <v>0.94964028776978415</v>
      </c>
    </row>
    <row r="90" spans="1:8">
      <c r="A90" s="4" t="s">
        <v>34</v>
      </c>
      <c r="B90" s="4">
        <v>0</v>
      </c>
      <c r="C90" s="4">
        <v>1</v>
      </c>
      <c r="D90" s="4">
        <v>1</v>
      </c>
      <c r="E90" s="4">
        <v>9</v>
      </c>
      <c r="F90" s="4">
        <v>108</v>
      </c>
      <c r="G90" s="4">
        <v>107</v>
      </c>
      <c r="H90" s="4">
        <f t="shared" si="2"/>
        <v>0.9907407407407407</v>
      </c>
    </row>
    <row r="91" spans="1:8">
      <c r="A91" s="4" t="s">
        <v>34</v>
      </c>
      <c r="B91" s="4">
        <v>0</v>
      </c>
      <c r="C91" s="4">
        <v>1</v>
      </c>
      <c r="D91" s="4">
        <v>1</v>
      </c>
      <c r="E91" s="4">
        <v>10</v>
      </c>
      <c r="F91" s="4">
        <v>153</v>
      </c>
      <c r="G91" s="4">
        <v>150</v>
      </c>
      <c r="H91" s="4">
        <f t="shared" si="2"/>
        <v>0.98039215686274506</v>
      </c>
    </row>
    <row r="92" spans="1:8">
      <c r="A92" s="4" t="s">
        <v>34</v>
      </c>
      <c r="B92" s="4">
        <v>0</v>
      </c>
      <c r="C92" s="4">
        <v>1</v>
      </c>
      <c r="D92" s="4">
        <v>1</v>
      </c>
      <c r="E92" s="4">
        <v>11</v>
      </c>
      <c r="F92" s="4">
        <v>119</v>
      </c>
      <c r="G92" s="4">
        <v>3</v>
      </c>
      <c r="H92" s="4">
        <f t="shared" si="2"/>
        <v>2.5210084033613446E-2</v>
      </c>
    </row>
    <row r="93" spans="1:8">
      <c r="A93" s="4" t="s">
        <v>34</v>
      </c>
      <c r="B93" s="4">
        <v>0</v>
      </c>
      <c r="C93" s="4">
        <v>1</v>
      </c>
      <c r="D93" s="4">
        <v>1</v>
      </c>
      <c r="E93" s="4">
        <v>12</v>
      </c>
      <c r="F93" s="4">
        <v>136</v>
      </c>
      <c r="G93" s="4">
        <v>131</v>
      </c>
      <c r="H93" s="4">
        <f t="shared" si="2"/>
        <v>0.96323529411764708</v>
      </c>
    </row>
    <row r="94" spans="1:8">
      <c r="A94" s="4" t="s">
        <v>34</v>
      </c>
      <c r="B94" s="4">
        <v>0</v>
      </c>
      <c r="C94" s="4">
        <v>1</v>
      </c>
      <c r="D94" s="4">
        <v>2</v>
      </c>
      <c r="E94" s="4">
        <v>1</v>
      </c>
      <c r="F94" s="4">
        <v>85</v>
      </c>
      <c r="G94" s="4">
        <v>81</v>
      </c>
      <c r="H94" s="4">
        <f t="shared" si="2"/>
        <v>0.95294117647058818</v>
      </c>
    </row>
    <row r="95" spans="1:8">
      <c r="A95" s="4" t="s">
        <v>34</v>
      </c>
      <c r="B95" s="4">
        <v>0</v>
      </c>
      <c r="C95" s="4">
        <v>1</v>
      </c>
      <c r="D95" s="4">
        <v>2</v>
      </c>
      <c r="E95" s="4">
        <v>2</v>
      </c>
      <c r="F95" s="4">
        <v>117</v>
      </c>
      <c r="G95" s="4">
        <v>114</v>
      </c>
      <c r="H95" s="4">
        <f t="shared" si="2"/>
        <v>0.97435897435897434</v>
      </c>
    </row>
    <row r="96" spans="1:8">
      <c r="A96" s="4" t="s">
        <v>34</v>
      </c>
      <c r="B96" s="4">
        <v>0</v>
      </c>
      <c r="C96" s="4">
        <v>1</v>
      </c>
      <c r="D96" s="4">
        <v>2</v>
      </c>
      <c r="E96" s="4">
        <v>3</v>
      </c>
      <c r="F96" s="4">
        <v>115</v>
      </c>
      <c r="G96" s="4">
        <v>113</v>
      </c>
      <c r="H96" s="4">
        <f t="shared" si="2"/>
        <v>0.9826086956521739</v>
      </c>
    </row>
    <row r="97" spans="1:8">
      <c r="A97" s="4" t="s">
        <v>34</v>
      </c>
      <c r="B97" s="4">
        <v>0</v>
      </c>
      <c r="C97" s="4">
        <v>1</v>
      </c>
      <c r="D97" s="4">
        <v>2</v>
      </c>
      <c r="E97" s="4">
        <v>4</v>
      </c>
      <c r="F97" s="4">
        <v>29</v>
      </c>
      <c r="G97" s="4">
        <v>8</v>
      </c>
      <c r="H97" s="4">
        <f t="shared" si="2"/>
        <v>0.27586206896551724</v>
      </c>
    </row>
    <row r="98" spans="1:8">
      <c r="A98" s="4" t="s">
        <v>34</v>
      </c>
      <c r="B98" s="4">
        <v>0</v>
      </c>
      <c r="C98" s="4">
        <v>1</v>
      </c>
      <c r="D98" s="4">
        <v>2</v>
      </c>
      <c r="E98" s="4">
        <v>5</v>
      </c>
      <c r="F98" s="4">
        <v>172</v>
      </c>
      <c r="G98" s="4">
        <v>162</v>
      </c>
      <c r="H98" s="4">
        <f t="shared" ref="H98:H129" si="3">IF(F98=0,"",G98/F98)</f>
        <v>0.94186046511627908</v>
      </c>
    </row>
    <row r="99" spans="1:8">
      <c r="A99" s="4" t="s">
        <v>34</v>
      </c>
      <c r="B99" s="4">
        <v>0</v>
      </c>
      <c r="C99" s="4">
        <v>1</v>
      </c>
      <c r="D99" s="4">
        <v>2</v>
      </c>
      <c r="E99" s="4">
        <v>6</v>
      </c>
      <c r="F99" s="4">
        <v>105</v>
      </c>
      <c r="G99" s="4">
        <v>100</v>
      </c>
      <c r="H99" s="4">
        <f t="shared" si="3"/>
        <v>0.95238095238095233</v>
      </c>
    </row>
    <row r="100" spans="1:8">
      <c r="A100" s="4" t="s">
        <v>34</v>
      </c>
      <c r="B100" s="4">
        <v>0</v>
      </c>
      <c r="C100" s="4">
        <v>1</v>
      </c>
      <c r="D100" s="4">
        <v>2</v>
      </c>
      <c r="E100" s="4">
        <v>7</v>
      </c>
      <c r="F100" s="4">
        <v>137</v>
      </c>
      <c r="G100" s="4">
        <v>87</v>
      </c>
      <c r="H100" s="4">
        <f t="shared" si="3"/>
        <v>0.63503649635036497</v>
      </c>
    </row>
    <row r="101" spans="1:8">
      <c r="A101" s="4" t="s">
        <v>34</v>
      </c>
      <c r="B101" s="4">
        <v>0</v>
      </c>
      <c r="C101" s="4">
        <v>1</v>
      </c>
      <c r="D101" s="4">
        <v>2</v>
      </c>
      <c r="E101" s="4">
        <v>8</v>
      </c>
      <c r="F101" s="4">
        <v>103</v>
      </c>
      <c r="G101" s="4">
        <v>96</v>
      </c>
      <c r="H101" s="4">
        <f t="shared" si="3"/>
        <v>0.93203883495145634</v>
      </c>
    </row>
    <row r="102" spans="1:8">
      <c r="A102" s="4" t="s">
        <v>34</v>
      </c>
      <c r="B102" s="4">
        <v>0</v>
      </c>
      <c r="C102" s="4">
        <v>2</v>
      </c>
      <c r="D102" s="4">
        <v>1</v>
      </c>
      <c r="E102" s="4">
        <v>1</v>
      </c>
      <c r="F102" s="4">
        <v>174</v>
      </c>
      <c r="G102" s="4">
        <v>135</v>
      </c>
      <c r="H102" s="4">
        <f t="shared" si="3"/>
        <v>0.77586206896551724</v>
      </c>
    </row>
    <row r="103" spans="1:8">
      <c r="A103" s="4" t="s">
        <v>34</v>
      </c>
      <c r="B103" s="4">
        <v>0</v>
      </c>
      <c r="C103" s="4">
        <v>2</v>
      </c>
      <c r="D103" s="4">
        <v>1</v>
      </c>
      <c r="E103" s="4">
        <v>2</v>
      </c>
      <c r="F103" s="4">
        <v>130</v>
      </c>
      <c r="G103" s="4">
        <v>68</v>
      </c>
      <c r="H103" s="4">
        <f t="shared" si="3"/>
        <v>0.52307692307692311</v>
      </c>
    </row>
    <row r="104" spans="1:8">
      <c r="A104" s="4" t="s">
        <v>34</v>
      </c>
      <c r="B104" s="4">
        <v>0</v>
      </c>
      <c r="C104" s="4">
        <v>2</v>
      </c>
      <c r="D104" s="4">
        <v>1</v>
      </c>
      <c r="E104" s="4">
        <v>3</v>
      </c>
      <c r="F104" s="4">
        <v>137</v>
      </c>
      <c r="G104" s="4">
        <v>117</v>
      </c>
      <c r="H104" s="4">
        <f t="shared" si="3"/>
        <v>0.85401459854014594</v>
      </c>
    </row>
    <row r="105" spans="1:8">
      <c r="A105" s="4" t="s">
        <v>34</v>
      </c>
      <c r="B105" s="4">
        <v>0</v>
      </c>
      <c r="C105" s="4">
        <v>2</v>
      </c>
      <c r="D105" s="4">
        <v>1</v>
      </c>
      <c r="E105" s="4">
        <v>4</v>
      </c>
      <c r="F105" s="4">
        <v>164</v>
      </c>
      <c r="G105" s="4">
        <v>161</v>
      </c>
      <c r="H105" s="4">
        <f t="shared" si="3"/>
        <v>0.98170731707317072</v>
      </c>
    </row>
    <row r="106" spans="1:8">
      <c r="A106" s="4" t="s">
        <v>34</v>
      </c>
      <c r="B106" s="4">
        <v>0</v>
      </c>
      <c r="C106" s="4">
        <v>2</v>
      </c>
      <c r="D106" s="4">
        <v>1</v>
      </c>
      <c r="E106" s="4">
        <v>5</v>
      </c>
      <c r="F106" s="4">
        <v>133</v>
      </c>
      <c r="G106" s="4">
        <v>111</v>
      </c>
      <c r="H106" s="4">
        <f t="shared" si="3"/>
        <v>0.83458646616541354</v>
      </c>
    </row>
    <row r="107" spans="1:8">
      <c r="A107" s="4" t="s">
        <v>34</v>
      </c>
      <c r="B107" s="4">
        <v>0</v>
      </c>
      <c r="C107" s="4">
        <v>2</v>
      </c>
      <c r="D107" s="4">
        <v>1</v>
      </c>
      <c r="E107" s="4">
        <v>6</v>
      </c>
      <c r="F107" s="4">
        <v>102</v>
      </c>
      <c r="G107" s="4">
        <v>88</v>
      </c>
      <c r="H107" s="4">
        <f t="shared" si="3"/>
        <v>0.86274509803921573</v>
      </c>
    </row>
    <row r="108" spans="1:8">
      <c r="A108" s="4" t="s">
        <v>34</v>
      </c>
      <c r="B108" s="4">
        <v>0</v>
      </c>
      <c r="C108" s="4">
        <v>2</v>
      </c>
      <c r="D108" s="4">
        <v>1</v>
      </c>
      <c r="E108" s="4">
        <v>7</v>
      </c>
      <c r="F108" s="4">
        <v>141</v>
      </c>
      <c r="G108" s="4">
        <v>135</v>
      </c>
      <c r="H108" s="4">
        <f t="shared" si="3"/>
        <v>0.95744680851063835</v>
      </c>
    </row>
    <row r="109" spans="1:8">
      <c r="A109" s="4" t="s">
        <v>34</v>
      </c>
      <c r="B109" s="4">
        <v>0</v>
      </c>
      <c r="C109" s="4">
        <v>2</v>
      </c>
      <c r="D109" s="4">
        <v>1</v>
      </c>
      <c r="E109" s="4">
        <v>8</v>
      </c>
      <c r="F109" s="4">
        <v>142</v>
      </c>
      <c r="G109" s="4">
        <v>139</v>
      </c>
      <c r="H109" s="4">
        <f t="shared" si="3"/>
        <v>0.97887323943661975</v>
      </c>
    </row>
    <row r="110" spans="1:8">
      <c r="A110" s="4" t="s">
        <v>34</v>
      </c>
      <c r="B110" s="4">
        <v>0</v>
      </c>
      <c r="C110" s="4">
        <v>2</v>
      </c>
      <c r="D110" s="4">
        <v>1</v>
      </c>
      <c r="E110" s="4">
        <v>9</v>
      </c>
      <c r="F110" s="4">
        <v>73</v>
      </c>
      <c r="G110" s="4">
        <v>61</v>
      </c>
      <c r="H110" s="4">
        <f t="shared" si="3"/>
        <v>0.83561643835616439</v>
      </c>
    </row>
    <row r="111" spans="1:8">
      <c r="A111" s="4" t="s">
        <v>34</v>
      </c>
      <c r="B111" s="4">
        <v>0</v>
      </c>
      <c r="C111" s="4">
        <v>2</v>
      </c>
      <c r="D111" s="4">
        <v>1</v>
      </c>
      <c r="E111" s="4">
        <v>10</v>
      </c>
      <c r="F111" s="4">
        <v>132</v>
      </c>
      <c r="G111" s="4">
        <v>122</v>
      </c>
      <c r="H111" s="4">
        <f t="shared" si="3"/>
        <v>0.9242424242424242</v>
      </c>
    </row>
    <row r="112" spans="1:8">
      <c r="A112" s="4" t="s">
        <v>34</v>
      </c>
      <c r="B112" s="4">
        <v>0</v>
      </c>
      <c r="C112" s="4">
        <v>2</v>
      </c>
      <c r="D112" s="4">
        <v>2</v>
      </c>
      <c r="E112" s="4">
        <v>1</v>
      </c>
      <c r="F112" s="4">
        <v>139</v>
      </c>
      <c r="G112" s="4">
        <v>133</v>
      </c>
      <c r="H112" s="4">
        <f t="shared" si="3"/>
        <v>0.95683453237410077</v>
      </c>
    </row>
    <row r="113" spans="1:8">
      <c r="A113" s="4" t="s">
        <v>34</v>
      </c>
      <c r="B113" s="4">
        <v>0</v>
      </c>
      <c r="C113" s="4">
        <v>2</v>
      </c>
      <c r="D113" s="4">
        <v>2</v>
      </c>
      <c r="E113" s="4">
        <v>2</v>
      </c>
      <c r="F113" s="4">
        <v>110</v>
      </c>
      <c r="G113" s="4">
        <v>107</v>
      </c>
      <c r="H113" s="4">
        <f t="shared" si="3"/>
        <v>0.97272727272727277</v>
      </c>
    </row>
    <row r="114" spans="1:8">
      <c r="A114" s="4" t="s">
        <v>34</v>
      </c>
      <c r="B114" s="4">
        <v>0</v>
      </c>
      <c r="C114" s="4">
        <v>2</v>
      </c>
      <c r="D114" s="4">
        <v>2</v>
      </c>
      <c r="E114" s="4">
        <v>3</v>
      </c>
      <c r="F114" s="4">
        <v>151</v>
      </c>
      <c r="G114" s="4">
        <v>148</v>
      </c>
      <c r="H114" s="4">
        <f t="shared" si="3"/>
        <v>0.98013245033112584</v>
      </c>
    </row>
    <row r="115" spans="1:8">
      <c r="A115" s="4" t="s">
        <v>34</v>
      </c>
      <c r="B115" s="4">
        <v>0</v>
      </c>
      <c r="C115" s="4">
        <v>2</v>
      </c>
      <c r="D115" s="4">
        <v>2</v>
      </c>
      <c r="E115" s="4">
        <v>4</v>
      </c>
      <c r="F115" s="4">
        <v>120</v>
      </c>
      <c r="G115" s="4">
        <v>2</v>
      </c>
      <c r="H115" s="4">
        <f t="shared" si="3"/>
        <v>1.6666666666666666E-2</v>
      </c>
    </row>
    <row r="116" spans="1:8">
      <c r="A116" s="4" t="s">
        <v>34</v>
      </c>
      <c r="B116" s="4">
        <v>0</v>
      </c>
      <c r="C116" s="4">
        <v>2</v>
      </c>
      <c r="D116" s="4">
        <v>2</v>
      </c>
      <c r="E116" s="4">
        <v>5</v>
      </c>
      <c r="F116" s="4">
        <v>134</v>
      </c>
      <c r="G116" s="4">
        <v>129</v>
      </c>
      <c r="H116" s="4">
        <f t="shared" si="3"/>
        <v>0.96268656716417911</v>
      </c>
    </row>
    <row r="117" spans="1:8">
      <c r="A117" s="4" t="s">
        <v>34</v>
      </c>
      <c r="B117" s="4">
        <v>0</v>
      </c>
      <c r="C117" s="4">
        <v>2</v>
      </c>
      <c r="D117" s="4">
        <v>2</v>
      </c>
      <c r="E117" s="4">
        <v>6</v>
      </c>
      <c r="F117" s="4">
        <v>85</v>
      </c>
      <c r="G117" s="4">
        <v>80</v>
      </c>
      <c r="H117" s="4">
        <f t="shared" si="3"/>
        <v>0.94117647058823528</v>
      </c>
    </row>
    <row r="118" spans="1:8">
      <c r="A118" s="4" t="s">
        <v>34</v>
      </c>
      <c r="B118" s="4">
        <v>0</v>
      </c>
      <c r="C118" s="4">
        <v>2</v>
      </c>
      <c r="D118" s="4">
        <v>2</v>
      </c>
      <c r="E118" s="4">
        <v>7</v>
      </c>
      <c r="F118" s="4">
        <v>117</v>
      </c>
      <c r="G118" s="4">
        <v>114</v>
      </c>
      <c r="H118" s="4">
        <f t="shared" si="3"/>
        <v>0.97435897435897434</v>
      </c>
    </row>
    <row r="119" spans="1:8">
      <c r="A119" s="4" t="s">
        <v>34</v>
      </c>
      <c r="B119" s="4">
        <v>0</v>
      </c>
      <c r="C119" s="4">
        <v>2</v>
      </c>
      <c r="D119" s="4">
        <v>2</v>
      </c>
      <c r="E119" s="4">
        <v>8</v>
      </c>
      <c r="F119" s="4">
        <v>115</v>
      </c>
      <c r="G119" s="4">
        <v>114</v>
      </c>
      <c r="H119" s="4">
        <f t="shared" si="3"/>
        <v>0.99130434782608701</v>
      </c>
    </row>
    <row r="120" spans="1:8">
      <c r="A120" s="4" t="s">
        <v>34</v>
      </c>
      <c r="B120" s="4">
        <v>0</v>
      </c>
      <c r="C120" s="4">
        <v>2</v>
      </c>
      <c r="D120" s="4">
        <v>2</v>
      </c>
      <c r="E120" s="4">
        <v>9</v>
      </c>
      <c r="F120" s="4">
        <v>58</v>
      </c>
      <c r="G120" s="4">
        <v>16</v>
      </c>
      <c r="H120" s="4">
        <f t="shared" si="3"/>
        <v>0.27586206896551724</v>
      </c>
    </row>
    <row r="121" spans="1:8">
      <c r="A121" s="4" t="s">
        <v>34</v>
      </c>
      <c r="B121" s="4">
        <v>0</v>
      </c>
      <c r="C121" s="4">
        <v>2</v>
      </c>
      <c r="D121" s="4">
        <v>2</v>
      </c>
      <c r="E121" s="4">
        <v>10</v>
      </c>
      <c r="F121" s="4">
        <v>173</v>
      </c>
      <c r="G121" s="4">
        <v>161</v>
      </c>
      <c r="H121" s="4">
        <f t="shared" si="3"/>
        <v>0.93063583815028905</v>
      </c>
    </row>
    <row r="122" spans="1:8">
      <c r="A122" s="4" t="s">
        <v>34</v>
      </c>
      <c r="B122" s="4">
        <v>0</v>
      </c>
      <c r="C122" s="4">
        <v>2</v>
      </c>
      <c r="D122" s="4">
        <v>2</v>
      </c>
      <c r="E122" s="4">
        <v>11</v>
      </c>
      <c r="F122" s="4">
        <v>106</v>
      </c>
      <c r="G122" s="4">
        <v>101</v>
      </c>
      <c r="H122" s="4">
        <f t="shared" si="3"/>
        <v>0.95283018867924529</v>
      </c>
    </row>
    <row r="123" spans="1:8">
      <c r="A123" s="4" t="s">
        <v>34</v>
      </c>
      <c r="B123" s="4">
        <v>0</v>
      </c>
      <c r="C123" s="4">
        <v>2</v>
      </c>
      <c r="D123" s="4">
        <v>2</v>
      </c>
      <c r="E123" s="4">
        <v>12</v>
      </c>
      <c r="F123" s="4">
        <v>137</v>
      </c>
      <c r="G123" s="4">
        <v>88</v>
      </c>
      <c r="H123" s="4">
        <f t="shared" si="3"/>
        <v>0.64233576642335766</v>
      </c>
    </row>
    <row r="124" spans="1:8">
      <c r="A124" s="4" t="s">
        <v>34</v>
      </c>
      <c r="B124" s="4">
        <v>0</v>
      </c>
      <c r="C124" s="4">
        <v>2</v>
      </c>
      <c r="D124" s="4">
        <v>2</v>
      </c>
      <c r="E124" s="4">
        <v>13</v>
      </c>
      <c r="F124" s="4">
        <v>104</v>
      </c>
      <c r="G124" s="4">
        <v>97</v>
      </c>
      <c r="H124" s="4">
        <f t="shared" si="3"/>
        <v>0.93269230769230771</v>
      </c>
    </row>
    <row r="125" spans="1:8">
      <c r="A125" s="4" t="s">
        <v>34</v>
      </c>
      <c r="B125" s="4">
        <v>0</v>
      </c>
      <c r="C125" s="4">
        <v>2</v>
      </c>
      <c r="D125" s="4">
        <v>2</v>
      </c>
      <c r="E125" s="4">
        <v>14</v>
      </c>
      <c r="F125" s="4">
        <v>174</v>
      </c>
      <c r="G125" s="4">
        <v>134</v>
      </c>
      <c r="H125" s="4">
        <f t="shared" si="3"/>
        <v>0.77011494252873558</v>
      </c>
    </row>
    <row r="126" spans="1:8">
      <c r="A126" s="4" t="s">
        <v>34</v>
      </c>
      <c r="B126" s="4">
        <v>0</v>
      </c>
      <c r="C126" s="4">
        <v>2</v>
      </c>
      <c r="D126" s="4">
        <v>2</v>
      </c>
      <c r="E126" s="4">
        <v>15</v>
      </c>
      <c r="F126" s="4">
        <v>65</v>
      </c>
      <c r="G126" s="4">
        <v>34</v>
      </c>
      <c r="H126" s="4">
        <f t="shared" si="3"/>
        <v>0.52307692307692311</v>
      </c>
    </row>
    <row r="127" spans="1:8">
      <c r="A127" s="4" t="s">
        <v>34</v>
      </c>
      <c r="B127" s="4">
        <v>0</v>
      </c>
      <c r="C127" s="4">
        <v>2</v>
      </c>
      <c r="D127" s="4">
        <v>2</v>
      </c>
      <c r="E127" s="4">
        <v>16</v>
      </c>
      <c r="F127" s="4">
        <v>138</v>
      </c>
      <c r="G127" s="4">
        <v>117</v>
      </c>
      <c r="H127" s="4">
        <f t="shared" si="3"/>
        <v>0.84782608695652173</v>
      </c>
    </row>
    <row r="128" spans="1:8">
      <c r="A128" s="4" t="s">
        <v>34</v>
      </c>
      <c r="B128" s="4">
        <v>40</v>
      </c>
      <c r="C128" s="4">
        <v>1</v>
      </c>
      <c r="D128" s="4">
        <v>1</v>
      </c>
      <c r="E128" s="4">
        <v>1</v>
      </c>
      <c r="F128" s="4">
        <v>206</v>
      </c>
      <c r="G128" s="4">
        <v>142</v>
      </c>
      <c r="H128" s="4">
        <f t="shared" si="3"/>
        <v>0.68932038834951459</v>
      </c>
    </row>
    <row r="129" spans="1:8">
      <c r="A129" s="4" t="s">
        <v>34</v>
      </c>
      <c r="B129" s="4">
        <v>40</v>
      </c>
      <c r="C129" s="4">
        <v>1</v>
      </c>
      <c r="D129" s="4">
        <v>1</v>
      </c>
      <c r="E129" s="4">
        <v>2</v>
      </c>
      <c r="F129" s="4">
        <v>123</v>
      </c>
      <c r="G129" s="4">
        <v>47</v>
      </c>
      <c r="H129" s="4">
        <f t="shared" si="3"/>
        <v>0.38211382113821141</v>
      </c>
    </row>
    <row r="130" spans="1:8">
      <c r="A130" s="4" t="s">
        <v>34</v>
      </c>
      <c r="B130" s="4">
        <v>40</v>
      </c>
      <c r="C130" s="4">
        <v>1</v>
      </c>
      <c r="D130" s="4">
        <v>1</v>
      </c>
      <c r="E130" s="4">
        <v>3</v>
      </c>
      <c r="F130" s="4">
        <v>131</v>
      </c>
      <c r="G130" s="4">
        <v>32</v>
      </c>
      <c r="H130" s="4">
        <f t="shared" ref="H130:H161" si="4">IF(F130=0,"",G130/F130)</f>
        <v>0.24427480916030533</v>
      </c>
    </row>
    <row r="131" spans="1:8">
      <c r="A131" s="4" t="s">
        <v>34</v>
      </c>
      <c r="B131" s="4">
        <v>40</v>
      </c>
      <c r="C131" s="4">
        <v>1</v>
      </c>
      <c r="D131" s="4">
        <v>1</v>
      </c>
      <c r="E131" s="4">
        <v>4</v>
      </c>
      <c r="F131" s="4">
        <v>89</v>
      </c>
      <c r="G131" s="4">
        <v>35</v>
      </c>
      <c r="H131" s="4">
        <f t="shared" si="4"/>
        <v>0.39325842696629215</v>
      </c>
    </row>
    <row r="132" spans="1:8">
      <c r="A132" s="4" t="s">
        <v>34</v>
      </c>
      <c r="B132" s="4">
        <v>40</v>
      </c>
      <c r="C132" s="4">
        <v>1</v>
      </c>
      <c r="D132" s="4">
        <v>1</v>
      </c>
      <c r="E132" s="4">
        <v>5</v>
      </c>
      <c r="F132" s="4">
        <v>136</v>
      </c>
      <c r="G132" s="4">
        <v>111</v>
      </c>
      <c r="H132" s="4">
        <f t="shared" si="4"/>
        <v>0.81617647058823528</v>
      </c>
    </row>
    <row r="133" spans="1:8">
      <c r="A133" s="4" t="s">
        <v>34</v>
      </c>
      <c r="B133" s="4">
        <v>40</v>
      </c>
      <c r="C133" s="4">
        <v>1</v>
      </c>
      <c r="D133" s="4">
        <v>1</v>
      </c>
      <c r="E133" s="4">
        <v>6</v>
      </c>
      <c r="F133" s="4">
        <v>150</v>
      </c>
      <c r="G133" s="4">
        <v>44</v>
      </c>
      <c r="H133" s="4">
        <f t="shared" si="4"/>
        <v>0.29333333333333333</v>
      </c>
    </row>
    <row r="134" spans="1:8">
      <c r="A134" s="4" t="s">
        <v>34</v>
      </c>
      <c r="B134" s="4">
        <v>40</v>
      </c>
      <c r="C134" s="4">
        <v>1</v>
      </c>
      <c r="D134" s="4">
        <v>1</v>
      </c>
      <c r="E134" s="4">
        <v>7</v>
      </c>
      <c r="F134" s="4">
        <v>144</v>
      </c>
      <c r="G134" s="4">
        <v>114</v>
      </c>
      <c r="H134" s="4">
        <f t="shared" si="4"/>
        <v>0.79166666666666663</v>
      </c>
    </row>
    <row r="135" spans="1:8">
      <c r="A135" s="4" t="s">
        <v>34</v>
      </c>
      <c r="B135" s="4">
        <v>40</v>
      </c>
      <c r="C135" s="4">
        <v>1</v>
      </c>
      <c r="D135" s="4">
        <v>1</v>
      </c>
      <c r="E135" s="4">
        <v>8</v>
      </c>
      <c r="F135" s="4">
        <v>148</v>
      </c>
      <c r="G135" s="4">
        <v>112</v>
      </c>
      <c r="H135" s="4">
        <f t="shared" si="4"/>
        <v>0.7567567567567568</v>
      </c>
    </row>
    <row r="136" spans="1:8">
      <c r="A136" s="4" t="s">
        <v>34</v>
      </c>
      <c r="B136" s="4">
        <v>40</v>
      </c>
      <c r="C136" s="4">
        <v>1</v>
      </c>
      <c r="D136" s="4">
        <v>1</v>
      </c>
      <c r="E136" s="4">
        <v>9</v>
      </c>
      <c r="F136" s="4">
        <v>128</v>
      </c>
      <c r="G136" s="4">
        <v>80</v>
      </c>
      <c r="H136" s="4">
        <f t="shared" si="4"/>
        <v>0.625</v>
      </c>
    </row>
    <row r="137" spans="1:8">
      <c r="A137" s="4" t="s">
        <v>34</v>
      </c>
      <c r="B137" s="4">
        <v>40</v>
      </c>
      <c r="C137" s="4">
        <v>1</v>
      </c>
      <c r="D137" s="4">
        <v>1</v>
      </c>
      <c r="E137" s="4">
        <v>10</v>
      </c>
      <c r="F137" s="4">
        <v>112</v>
      </c>
      <c r="G137" s="4">
        <v>61</v>
      </c>
      <c r="H137" s="4">
        <f t="shared" si="4"/>
        <v>0.5446428571428571</v>
      </c>
    </row>
    <row r="138" spans="1:8">
      <c r="A138" s="4" t="s">
        <v>34</v>
      </c>
      <c r="B138" s="4">
        <v>40</v>
      </c>
      <c r="C138" s="4">
        <v>1</v>
      </c>
      <c r="D138" s="4">
        <v>1</v>
      </c>
      <c r="E138" s="4">
        <v>11</v>
      </c>
      <c r="F138" s="4">
        <v>56</v>
      </c>
      <c r="G138" s="4">
        <v>30</v>
      </c>
      <c r="H138" s="4">
        <f t="shared" si="4"/>
        <v>0.5357142857142857</v>
      </c>
    </row>
    <row r="139" spans="1:8">
      <c r="A139" s="4" t="s">
        <v>34</v>
      </c>
      <c r="B139" s="4">
        <v>40</v>
      </c>
      <c r="C139" s="4">
        <v>1</v>
      </c>
      <c r="D139" s="4">
        <v>1</v>
      </c>
      <c r="E139" s="4">
        <v>12</v>
      </c>
      <c r="F139" s="4">
        <v>127</v>
      </c>
      <c r="G139" s="4">
        <v>76</v>
      </c>
      <c r="H139" s="4">
        <f t="shared" si="4"/>
        <v>0.59842519685039375</v>
      </c>
    </row>
    <row r="140" spans="1:8">
      <c r="A140" s="4" t="s">
        <v>34</v>
      </c>
      <c r="B140" s="4">
        <v>40</v>
      </c>
      <c r="C140" s="4">
        <v>1</v>
      </c>
      <c r="D140" s="4">
        <v>1</v>
      </c>
      <c r="E140" s="4">
        <v>13</v>
      </c>
      <c r="F140" s="4">
        <v>97</v>
      </c>
      <c r="G140" s="4">
        <v>54</v>
      </c>
      <c r="H140" s="4">
        <f t="shared" si="4"/>
        <v>0.55670103092783507</v>
      </c>
    </row>
    <row r="141" spans="1:8">
      <c r="A141" s="4" t="s">
        <v>34</v>
      </c>
      <c r="B141" s="4">
        <v>40</v>
      </c>
      <c r="C141" s="4">
        <v>1</v>
      </c>
      <c r="D141" s="4">
        <v>1</v>
      </c>
      <c r="E141" s="4">
        <v>14</v>
      </c>
      <c r="F141" s="4">
        <v>81</v>
      </c>
      <c r="G141" s="4">
        <v>29</v>
      </c>
      <c r="H141" s="4">
        <f t="shared" si="4"/>
        <v>0.35802469135802467</v>
      </c>
    </row>
    <row r="142" spans="1:8">
      <c r="A142" s="4" t="s">
        <v>34</v>
      </c>
      <c r="B142" s="4">
        <v>40</v>
      </c>
      <c r="C142" s="4">
        <v>1</v>
      </c>
      <c r="D142" s="4">
        <v>1</v>
      </c>
      <c r="E142" s="4">
        <v>15</v>
      </c>
      <c r="F142" s="4">
        <v>142</v>
      </c>
      <c r="G142" s="4">
        <v>86</v>
      </c>
      <c r="H142" s="4">
        <f t="shared" si="4"/>
        <v>0.60563380281690138</v>
      </c>
    </row>
    <row r="143" spans="1:8">
      <c r="A143" s="4" t="s">
        <v>34</v>
      </c>
      <c r="B143" s="4">
        <v>40</v>
      </c>
      <c r="C143" s="4">
        <v>1</v>
      </c>
      <c r="D143" s="4">
        <v>2</v>
      </c>
      <c r="E143" s="4">
        <v>1</v>
      </c>
      <c r="F143" s="4">
        <v>86</v>
      </c>
      <c r="G143" s="4">
        <v>51</v>
      </c>
      <c r="H143" s="4">
        <f t="shared" si="4"/>
        <v>0.59302325581395354</v>
      </c>
    </row>
    <row r="144" spans="1:8">
      <c r="A144" s="4" t="s">
        <v>34</v>
      </c>
      <c r="B144" s="4">
        <v>40</v>
      </c>
      <c r="C144" s="4">
        <v>1</v>
      </c>
      <c r="D144" s="4">
        <v>2</v>
      </c>
      <c r="E144" s="4">
        <v>2</v>
      </c>
      <c r="F144" s="4">
        <v>107</v>
      </c>
      <c r="G144" s="4">
        <v>1</v>
      </c>
      <c r="H144" s="4">
        <f t="shared" si="4"/>
        <v>9.3457943925233638E-3</v>
      </c>
    </row>
    <row r="145" spans="1:8">
      <c r="A145" s="4" t="s">
        <v>34</v>
      </c>
      <c r="B145" s="4">
        <v>40</v>
      </c>
      <c r="C145" s="4">
        <v>1</v>
      </c>
      <c r="D145" s="4">
        <v>2</v>
      </c>
      <c r="E145" s="4">
        <v>3</v>
      </c>
      <c r="F145" s="4">
        <v>105</v>
      </c>
      <c r="G145" s="4">
        <v>65</v>
      </c>
      <c r="H145" s="4">
        <f t="shared" si="4"/>
        <v>0.61904761904761907</v>
      </c>
    </row>
    <row r="146" spans="1:8">
      <c r="A146" s="4" t="s">
        <v>34</v>
      </c>
      <c r="B146" s="4">
        <v>40</v>
      </c>
      <c r="C146" s="4">
        <v>1</v>
      </c>
      <c r="D146" s="4">
        <v>2</v>
      </c>
      <c r="E146" s="4">
        <v>4</v>
      </c>
      <c r="F146" s="4">
        <v>85</v>
      </c>
      <c r="G146" s="4">
        <v>45</v>
      </c>
      <c r="H146" s="4">
        <f t="shared" si="4"/>
        <v>0.52941176470588236</v>
      </c>
    </row>
    <row r="147" spans="1:8">
      <c r="A147" s="4" t="s">
        <v>34</v>
      </c>
      <c r="B147" s="4">
        <v>40</v>
      </c>
      <c r="C147" s="4">
        <v>1</v>
      </c>
      <c r="D147" s="4">
        <v>2</v>
      </c>
      <c r="E147" s="4">
        <v>5</v>
      </c>
      <c r="F147" s="4">
        <v>107</v>
      </c>
      <c r="G147" s="4">
        <v>63</v>
      </c>
      <c r="H147" s="4">
        <f t="shared" si="4"/>
        <v>0.58878504672897192</v>
      </c>
    </row>
    <row r="148" spans="1:8">
      <c r="A148" s="4" t="s">
        <v>34</v>
      </c>
      <c r="B148" s="4">
        <v>40</v>
      </c>
      <c r="C148" s="4">
        <v>1</v>
      </c>
      <c r="D148" s="4">
        <v>2</v>
      </c>
      <c r="E148" s="4">
        <v>6</v>
      </c>
      <c r="F148" s="4">
        <v>97</v>
      </c>
      <c r="G148" s="4">
        <v>73</v>
      </c>
      <c r="H148" s="4">
        <f t="shared" si="4"/>
        <v>0.75257731958762886</v>
      </c>
    </row>
    <row r="149" spans="1:8">
      <c r="A149" s="4" t="s">
        <v>34</v>
      </c>
      <c r="B149" s="4">
        <v>40</v>
      </c>
      <c r="C149" s="4">
        <v>1</v>
      </c>
      <c r="D149" s="4">
        <v>2</v>
      </c>
      <c r="E149" s="4">
        <v>7</v>
      </c>
      <c r="F149" s="4">
        <v>180</v>
      </c>
      <c r="G149" s="4">
        <v>70</v>
      </c>
      <c r="H149" s="4">
        <f t="shared" si="4"/>
        <v>0.3888888888888889</v>
      </c>
    </row>
    <row r="150" spans="1:8">
      <c r="A150" s="4" t="s">
        <v>34</v>
      </c>
      <c r="B150" s="4">
        <v>40</v>
      </c>
      <c r="C150" s="4">
        <v>1</v>
      </c>
      <c r="D150" s="4">
        <v>2</v>
      </c>
      <c r="E150" s="4">
        <v>8</v>
      </c>
      <c r="F150" s="4">
        <v>126</v>
      </c>
      <c r="G150" s="4">
        <v>123</v>
      </c>
      <c r="H150" s="4">
        <f t="shared" si="4"/>
        <v>0.97619047619047616</v>
      </c>
    </row>
    <row r="151" spans="1:8">
      <c r="A151" s="4" t="s">
        <v>34</v>
      </c>
      <c r="B151" s="4">
        <v>40</v>
      </c>
      <c r="C151" s="4">
        <v>1</v>
      </c>
      <c r="D151" s="4">
        <v>2</v>
      </c>
      <c r="E151" s="4">
        <v>9</v>
      </c>
      <c r="F151" s="4">
        <v>163</v>
      </c>
      <c r="G151" s="4">
        <v>144</v>
      </c>
      <c r="H151" s="4">
        <f t="shared" si="4"/>
        <v>0.8834355828220859</v>
      </c>
    </row>
    <row r="152" spans="1:8">
      <c r="A152" s="4" t="s">
        <v>34</v>
      </c>
      <c r="B152" s="4">
        <v>40</v>
      </c>
      <c r="C152" s="4">
        <v>1</v>
      </c>
      <c r="D152" s="4">
        <v>2</v>
      </c>
      <c r="E152" s="4">
        <v>10</v>
      </c>
      <c r="F152" s="4">
        <v>141</v>
      </c>
      <c r="G152" s="4">
        <v>98</v>
      </c>
      <c r="H152" s="4">
        <f t="shared" si="4"/>
        <v>0.69503546099290781</v>
      </c>
    </row>
    <row r="153" spans="1:8">
      <c r="A153" s="4" t="s">
        <v>34</v>
      </c>
      <c r="B153" s="4">
        <v>40</v>
      </c>
      <c r="C153" s="4">
        <v>1</v>
      </c>
      <c r="D153" s="4">
        <v>2</v>
      </c>
      <c r="E153" s="4">
        <v>11</v>
      </c>
      <c r="F153" s="4">
        <v>92</v>
      </c>
      <c r="G153" s="4">
        <v>34</v>
      </c>
      <c r="H153" s="4">
        <f t="shared" si="4"/>
        <v>0.36956521739130432</v>
      </c>
    </row>
    <row r="154" spans="1:8">
      <c r="A154" s="4" t="s">
        <v>34</v>
      </c>
      <c r="B154" s="4">
        <v>40</v>
      </c>
      <c r="C154" s="4">
        <v>2</v>
      </c>
      <c r="D154" s="4">
        <v>1</v>
      </c>
      <c r="E154" s="4">
        <v>1</v>
      </c>
      <c r="F154" s="4">
        <v>102</v>
      </c>
      <c r="G154" s="4">
        <v>70</v>
      </c>
      <c r="H154" s="4">
        <f t="shared" si="4"/>
        <v>0.68627450980392157</v>
      </c>
    </row>
    <row r="155" spans="1:8">
      <c r="A155" s="4" t="s">
        <v>34</v>
      </c>
      <c r="B155" s="4">
        <v>40</v>
      </c>
      <c r="C155" s="4">
        <v>2</v>
      </c>
      <c r="D155" s="4">
        <v>1</v>
      </c>
      <c r="E155" s="4">
        <v>2</v>
      </c>
      <c r="F155" s="4">
        <v>123</v>
      </c>
      <c r="G155" s="4">
        <v>46</v>
      </c>
      <c r="H155" s="4">
        <f t="shared" si="4"/>
        <v>0.37398373983739835</v>
      </c>
    </row>
    <row r="156" spans="1:8">
      <c r="A156" s="4" t="s">
        <v>34</v>
      </c>
      <c r="B156" s="4">
        <v>40</v>
      </c>
      <c r="C156" s="4">
        <v>2</v>
      </c>
      <c r="D156" s="4">
        <v>1</v>
      </c>
      <c r="E156" s="4">
        <v>3</v>
      </c>
      <c r="F156" s="4">
        <v>129</v>
      </c>
      <c r="G156" s="4">
        <v>30</v>
      </c>
      <c r="H156" s="4">
        <f t="shared" si="4"/>
        <v>0.23255813953488372</v>
      </c>
    </row>
    <row r="157" spans="1:8">
      <c r="A157" s="4" t="s">
        <v>34</v>
      </c>
      <c r="B157" s="4">
        <v>40</v>
      </c>
      <c r="C157" s="4">
        <v>2</v>
      </c>
      <c r="D157" s="4">
        <v>1</v>
      </c>
      <c r="E157" s="4">
        <v>4</v>
      </c>
      <c r="F157" s="4">
        <v>190</v>
      </c>
      <c r="G157" s="4">
        <v>72</v>
      </c>
      <c r="H157" s="4">
        <f t="shared" si="4"/>
        <v>0.37894736842105264</v>
      </c>
    </row>
    <row r="158" spans="1:8">
      <c r="A158" s="4" t="s">
        <v>34</v>
      </c>
      <c r="B158" s="4">
        <v>40</v>
      </c>
      <c r="C158" s="4">
        <v>2</v>
      </c>
      <c r="D158" s="4">
        <v>1</v>
      </c>
      <c r="E158" s="4">
        <v>5</v>
      </c>
      <c r="F158" s="4">
        <v>135</v>
      </c>
      <c r="G158" s="4">
        <v>110</v>
      </c>
      <c r="H158" s="4">
        <f t="shared" si="4"/>
        <v>0.81481481481481477</v>
      </c>
    </row>
    <row r="159" spans="1:8">
      <c r="A159" s="4" t="s">
        <v>34</v>
      </c>
      <c r="B159" s="4">
        <v>40</v>
      </c>
      <c r="C159" s="4">
        <v>2</v>
      </c>
      <c r="D159" s="4">
        <v>1</v>
      </c>
      <c r="E159" s="4">
        <v>6</v>
      </c>
      <c r="F159" s="4">
        <v>153</v>
      </c>
      <c r="G159" s="4">
        <v>47</v>
      </c>
      <c r="H159" s="4">
        <f t="shared" si="4"/>
        <v>0.30718954248366015</v>
      </c>
    </row>
    <row r="160" spans="1:8">
      <c r="A160" s="4" t="s">
        <v>34</v>
      </c>
      <c r="B160" s="4">
        <v>40</v>
      </c>
      <c r="C160" s="4">
        <v>2</v>
      </c>
      <c r="D160" s="4">
        <v>1</v>
      </c>
      <c r="E160" s="4">
        <v>7</v>
      </c>
      <c r="F160" s="4">
        <f>148/2</f>
        <v>74</v>
      </c>
      <c r="G160" s="4">
        <v>58</v>
      </c>
      <c r="H160" s="4">
        <f t="shared" si="4"/>
        <v>0.78378378378378377</v>
      </c>
    </row>
    <row r="161" spans="1:8">
      <c r="A161" s="4" t="s">
        <v>34</v>
      </c>
      <c r="B161" s="4">
        <v>40</v>
      </c>
      <c r="C161" s="4">
        <v>2</v>
      </c>
      <c r="D161" s="4">
        <v>1</v>
      </c>
      <c r="E161" s="4">
        <v>8</v>
      </c>
      <c r="F161" s="4">
        <v>148</v>
      </c>
      <c r="G161" s="4">
        <v>114</v>
      </c>
      <c r="H161" s="4">
        <f t="shared" si="4"/>
        <v>0.77027027027027029</v>
      </c>
    </row>
    <row r="162" spans="1:8">
      <c r="A162" s="4" t="s">
        <v>34</v>
      </c>
      <c r="B162" s="4">
        <v>40</v>
      </c>
      <c r="C162" s="4">
        <v>2</v>
      </c>
      <c r="D162" s="4">
        <v>1</v>
      </c>
      <c r="E162" s="4">
        <v>9</v>
      </c>
      <c r="F162" s="4">
        <v>127</v>
      </c>
      <c r="G162" s="4">
        <v>80</v>
      </c>
      <c r="H162" s="4">
        <f t="shared" ref="H162:H179" si="5">IF(F162=0,"",G162/F162)</f>
        <v>0.62992125984251968</v>
      </c>
    </row>
    <row r="163" spans="1:8">
      <c r="A163" s="4" t="s">
        <v>34</v>
      </c>
      <c r="B163" s="4">
        <v>40</v>
      </c>
      <c r="C163" s="4">
        <v>2</v>
      </c>
      <c r="D163" s="4">
        <v>1</v>
      </c>
      <c r="E163" s="4">
        <v>10</v>
      </c>
      <c r="F163" s="4">
        <v>112</v>
      </c>
      <c r="G163" s="4">
        <v>60</v>
      </c>
      <c r="H163" s="4">
        <f t="shared" si="5"/>
        <v>0.5357142857142857</v>
      </c>
    </row>
    <row r="164" spans="1:8">
      <c r="A164" s="4" t="s">
        <v>34</v>
      </c>
      <c r="B164" s="4">
        <v>40</v>
      </c>
      <c r="C164" s="4">
        <v>2</v>
      </c>
      <c r="D164" s="4">
        <v>1</v>
      </c>
      <c r="E164" s="4">
        <v>11</v>
      </c>
      <c r="F164" s="4">
        <v>56</v>
      </c>
      <c r="G164" s="4">
        <v>30</v>
      </c>
      <c r="H164" s="4">
        <f t="shared" si="5"/>
        <v>0.5357142857142857</v>
      </c>
    </row>
    <row r="165" spans="1:8">
      <c r="A165" s="4" t="s">
        <v>34</v>
      </c>
      <c r="B165" s="4">
        <v>40</v>
      </c>
      <c r="C165" s="4">
        <v>2</v>
      </c>
      <c r="D165" s="4">
        <v>1</v>
      </c>
      <c r="E165" s="4">
        <v>12</v>
      </c>
      <c r="F165" s="4">
        <v>128</v>
      </c>
      <c r="G165" s="4">
        <v>77</v>
      </c>
      <c r="H165" s="4">
        <f t="shared" si="5"/>
        <v>0.6015625</v>
      </c>
    </row>
    <row r="166" spans="1:8">
      <c r="A166" s="4" t="s">
        <v>34</v>
      </c>
      <c r="B166" s="4">
        <v>40</v>
      </c>
      <c r="C166" s="4">
        <v>2</v>
      </c>
      <c r="D166" s="4">
        <v>1</v>
      </c>
      <c r="E166" s="4">
        <v>13</v>
      </c>
      <c r="F166" s="4">
        <v>97</v>
      </c>
      <c r="G166" s="4">
        <v>53</v>
      </c>
      <c r="H166" s="4">
        <f t="shared" si="5"/>
        <v>0.54639175257731953</v>
      </c>
    </row>
    <row r="167" spans="1:8">
      <c r="A167" s="4" t="s">
        <v>34</v>
      </c>
      <c r="B167" s="4">
        <v>40</v>
      </c>
      <c r="C167" s="4">
        <v>2</v>
      </c>
      <c r="D167" s="4">
        <v>1</v>
      </c>
      <c r="E167" s="4">
        <v>14</v>
      </c>
      <c r="F167" s="4">
        <v>162</v>
      </c>
      <c r="G167" s="4">
        <v>60</v>
      </c>
      <c r="H167" s="4">
        <f t="shared" si="5"/>
        <v>0.37037037037037035</v>
      </c>
    </row>
    <row r="168" spans="1:8">
      <c r="A168" s="4" t="s">
        <v>34</v>
      </c>
      <c r="B168" s="4">
        <v>40</v>
      </c>
      <c r="C168" s="4">
        <v>2</v>
      </c>
      <c r="D168" s="4">
        <v>1</v>
      </c>
      <c r="E168" s="4">
        <v>15</v>
      </c>
      <c r="F168" s="4">
        <v>142</v>
      </c>
      <c r="G168" s="4">
        <v>86</v>
      </c>
      <c r="H168" s="4">
        <f t="shared" si="5"/>
        <v>0.60563380281690138</v>
      </c>
    </row>
    <row r="169" spans="1:8">
      <c r="A169" s="4" t="s">
        <v>34</v>
      </c>
      <c r="B169" s="4">
        <v>40</v>
      </c>
      <c r="C169" s="4">
        <v>2</v>
      </c>
      <c r="D169" s="4">
        <v>1</v>
      </c>
      <c r="E169" s="4">
        <v>16</v>
      </c>
      <c r="F169" s="4">
        <v>174</v>
      </c>
      <c r="G169" s="4">
        <v>100</v>
      </c>
      <c r="H169" s="4">
        <f t="shared" si="5"/>
        <v>0.57471264367816088</v>
      </c>
    </row>
    <row r="170" spans="1:8">
      <c r="A170" s="4" t="s">
        <v>34</v>
      </c>
      <c r="B170" s="4">
        <v>40</v>
      </c>
      <c r="C170" s="4">
        <v>2</v>
      </c>
      <c r="D170" s="4">
        <v>2</v>
      </c>
      <c r="E170" s="4">
        <v>1</v>
      </c>
      <c r="F170" s="4">
        <v>107</v>
      </c>
      <c r="G170" s="4">
        <v>4</v>
      </c>
      <c r="H170" s="4">
        <f t="shared" si="5"/>
        <v>3.7383177570093455E-2</v>
      </c>
    </row>
    <row r="171" spans="1:8">
      <c r="A171" s="4" t="s">
        <v>34</v>
      </c>
      <c r="B171" s="4">
        <v>40</v>
      </c>
      <c r="C171" s="4">
        <v>2</v>
      </c>
      <c r="D171" s="4">
        <v>2</v>
      </c>
      <c r="E171" s="4">
        <v>2</v>
      </c>
      <c r="F171" s="4">
        <v>105</v>
      </c>
      <c r="G171" s="4">
        <v>66</v>
      </c>
      <c r="H171" s="4">
        <f t="shared" si="5"/>
        <v>0.62857142857142856</v>
      </c>
    </row>
    <row r="172" spans="1:8">
      <c r="A172" s="4" t="s">
        <v>34</v>
      </c>
      <c r="B172" s="4">
        <v>40</v>
      </c>
      <c r="C172" s="4">
        <v>2</v>
      </c>
      <c r="D172" s="4">
        <v>2</v>
      </c>
      <c r="E172" s="4">
        <v>3</v>
      </c>
      <c r="F172" s="4">
        <v>86</v>
      </c>
      <c r="G172" s="4">
        <v>44</v>
      </c>
      <c r="H172" s="4">
        <f t="shared" si="5"/>
        <v>0.51162790697674421</v>
      </c>
    </row>
    <row r="173" spans="1:8">
      <c r="A173" s="4" t="s">
        <v>34</v>
      </c>
      <c r="B173" s="4">
        <v>40</v>
      </c>
      <c r="C173" s="4">
        <v>2</v>
      </c>
      <c r="D173" s="4">
        <v>2</v>
      </c>
      <c r="E173" s="4">
        <v>4</v>
      </c>
      <c r="F173" s="4">
        <v>107</v>
      </c>
      <c r="G173" s="4">
        <v>61</v>
      </c>
      <c r="H173" s="4">
        <f t="shared" si="5"/>
        <v>0.57009345794392519</v>
      </c>
    </row>
    <row r="174" spans="1:8">
      <c r="A174" s="4" t="s">
        <v>34</v>
      </c>
      <c r="B174" s="4">
        <v>40</v>
      </c>
      <c r="C174" s="4">
        <v>2</v>
      </c>
      <c r="D174" s="4">
        <v>2</v>
      </c>
      <c r="E174" s="4">
        <v>5</v>
      </c>
      <c r="F174" s="4">
        <v>97</v>
      </c>
      <c r="G174" s="4">
        <v>72</v>
      </c>
      <c r="H174" s="4">
        <f t="shared" si="5"/>
        <v>0.74226804123711343</v>
      </c>
    </row>
    <row r="175" spans="1:8">
      <c r="A175" s="4" t="s">
        <v>34</v>
      </c>
      <c r="B175" s="4">
        <v>40</v>
      </c>
      <c r="C175" s="4">
        <v>2</v>
      </c>
      <c r="D175" s="4">
        <v>2</v>
      </c>
      <c r="E175" s="4">
        <v>6</v>
      </c>
      <c r="F175" s="4">
        <v>180</v>
      </c>
      <c r="G175" s="4">
        <v>70</v>
      </c>
      <c r="H175" s="4">
        <f t="shared" si="5"/>
        <v>0.3888888888888889</v>
      </c>
    </row>
    <row r="176" spans="1:8">
      <c r="A176" s="4" t="s">
        <v>34</v>
      </c>
      <c r="B176" s="4">
        <v>40</v>
      </c>
      <c r="C176" s="4">
        <v>2</v>
      </c>
      <c r="D176" s="4">
        <v>2</v>
      </c>
      <c r="E176" s="4">
        <v>7</v>
      </c>
      <c r="F176" s="4">
        <v>126</v>
      </c>
      <c r="G176" s="4">
        <v>122</v>
      </c>
      <c r="H176" s="4">
        <f t="shared" si="5"/>
        <v>0.96825396825396826</v>
      </c>
    </row>
    <row r="177" spans="1:8">
      <c r="A177" s="4" t="s">
        <v>34</v>
      </c>
      <c r="B177" s="4">
        <v>40</v>
      </c>
      <c r="C177" s="4">
        <v>2</v>
      </c>
      <c r="D177" s="4">
        <v>2</v>
      </c>
      <c r="E177" s="4">
        <v>8</v>
      </c>
      <c r="F177" s="4">
        <v>165</v>
      </c>
      <c r="G177" s="4">
        <v>146</v>
      </c>
      <c r="H177" s="4">
        <f t="shared" si="5"/>
        <v>0.88484848484848488</v>
      </c>
    </row>
    <row r="178" spans="1:8">
      <c r="A178" s="4" t="s">
        <v>34</v>
      </c>
      <c r="B178" s="4">
        <v>40</v>
      </c>
      <c r="C178" s="4">
        <v>2</v>
      </c>
      <c r="D178" s="4">
        <v>2</v>
      </c>
      <c r="E178" s="4">
        <v>9</v>
      </c>
      <c r="F178" s="4">
        <v>141</v>
      </c>
      <c r="G178" s="4">
        <v>100</v>
      </c>
      <c r="H178" s="4">
        <f t="shared" si="5"/>
        <v>0.70921985815602839</v>
      </c>
    </row>
    <row r="179" spans="1:8">
      <c r="A179" s="4" t="s">
        <v>34</v>
      </c>
      <c r="B179" s="4">
        <v>40</v>
      </c>
      <c r="C179" s="4">
        <v>2</v>
      </c>
      <c r="D179" s="4">
        <v>2</v>
      </c>
      <c r="E179" s="4">
        <v>10</v>
      </c>
      <c r="F179" s="4">
        <v>94</v>
      </c>
      <c r="G179" s="4">
        <v>34</v>
      </c>
      <c r="H179" s="4">
        <f t="shared" si="5"/>
        <v>0.36170212765957449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H3" sqref="H3"/>
    </sheetView>
  </sheetViews>
  <sheetFormatPr baseColWidth="10" defaultColWidth="8.83203125" defaultRowHeight="14" x14ac:dyDescent="0"/>
  <cols>
    <col min="1" max="1" width="14" bestFit="1" customWidth="1"/>
    <col min="2" max="2" width="21.1640625" bestFit="1" customWidth="1"/>
    <col min="6" max="6" width="14" bestFit="1" customWidth="1"/>
    <col min="7" max="7" width="3" bestFit="1" customWidth="1"/>
    <col min="8" max="8" width="8" bestFit="1" customWidth="1"/>
  </cols>
  <sheetData>
    <row r="1" spans="1:9" s="2" customFormat="1">
      <c r="A1" s="2" t="s">
        <v>39</v>
      </c>
      <c r="B1" s="2" t="s">
        <v>29</v>
      </c>
      <c r="H1" s="10" t="s">
        <v>43</v>
      </c>
      <c r="I1" s="10"/>
    </row>
    <row r="2" spans="1:9">
      <c r="A2" t="s">
        <v>40</v>
      </c>
      <c r="B2" s="3">
        <v>0</v>
      </c>
      <c r="F2" s="2" t="s">
        <v>39</v>
      </c>
      <c r="G2" s="2" t="s">
        <v>18</v>
      </c>
      <c r="H2" s="2" t="s">
        <v>15</v>
      </c>
      <c r="I2" s="2" t="s">
        <v>16</v>
      </c>
    </row>
    <row r="3" spans="1:9">
      <c r="A3" t="s">
        <v>40</v>
      </c>
      <c r="B3" s="3">
        <v>57</v>
      </c>
      <c r="F3" t="s">
        <v>40</v>
      </c>
      <c r="G3">
        <f>COUNT(B2:B25)</f>
        <v>24</v>
      </c>
      <c r="H3">
        <f>AVERAGE(B2:B25)</f>
        <v>27.541666666666668</v>
      </c>
      <c r="I3">
        <f>STDEV(B2:B25)/SQRT(COUNT(B2:B25))</f>
        <v>5.2419638864144638</v>
      </c>
    </row>
    <row r="4" spans="1:9">
      <c r="A4" t="s">
        <v>40</v>
      </c>
      <c r="B4" s="3">
        <v>9</v>
      </c>
      <c r="F4" t="s">
        <v>41</v>
      </c>
      <c r="G4">
        <f>COUNT(B26:B53)</f>
        <v>28</v>
      </c>
      <c r="H4">
        <f>AVERAGE(B26:B53)</f>
        <v>8.5714285714285712</v>
      </c>
      <c r="I4">
        <f>STDEV(B26:B53)/SQRT(COUNT(B26:B53))</f>
        <v>2.5781071413637409</v>
      </c>
    </row>
    <row r="5" spans="1:9">
      <c r="A5" t="s">
        <v>40</v>
      </c>
      <c r="B5" s="3">
        <v>40</v>
      </c>
      <c r="F5" t="s">
        <v>42</v>
      </c>
      <c r="G5">
        <f>COUNT(B54:B78)</f>
        <v>25</v>
      </c>
      <c r="H5">
        <f>AVERAGE(B54:B78)</f>
        <v>28.84</v>
      </c>
      <c r="I5">
        <f>STDEV(B54:B78)/SQRT(COUNT(B54:B78))</f>
        <v>5.1938040009226381</v>
      </c>
    </row>
    <row r="6" spans="1:9">
      <c r="A6" t="s">
        <v>40</v>
      </c>
      <c r="B6" s="3">
        <v>5</v>
      </c>
    </row>
    <row r="7" spans="1:9">
      <c r="A7" t="s">
        <v>40</v>
      </c>
      <c r="B7" s="3">
        <v>15</v>
      </c>
    </row>
    <row r="8" spans="1:9">
      <c r="A8" t="s">
        <v>40</v>
      </c>
      <c r="B8" s="3">
        <v>57</v>
      </c>
    </row>
    <row r="9" spans="1:9">
      <c r="A9" t="s">
        <v>40</v>
      </c>
      <c r="B9" s="3">
        <v>47</v>
      </c>
    </row>
    <row r="10" spans="1:9">
      <c r="A10" t="s">
        <v>40</v>
      </c>
      <c r="B10" s="3">
        <v>6</v>
      </c>
    </row>
    <row r="11" spans="1:9">
      <c r="A11" t="s">
        <v>40</v>
      </c>
      <c r="B11" s="3">
        <v>0</v>
      </c>
    </row>
    <row r="12" spans="1:9">
      <c r="A12" t="s">
        <v>40</v>
      </c>
      <c r="B12" s="3">
        <v>33</v>
      </c>
    </row>
    <row r="13" spans="1:9">
      <c r="A13" t="s">
        <v>40</v>
      </c>
      <c r="B13" s="3">
        <v>6</v>
      </c>
    </row>
    <row r="14" spans="1:9">
      <c r="A14" t="s">
        <v>40</v>
      </c>
      <c r="B14" s="3">
        <v>21</v>
      </c>
    </row>
    <row r="15" spans="1:9">
      <c r="A15" t="s">
        <v>40</v>
      </c>
      <c r="B15" s="3">
        <v>12</v>
      </c>
    </row>
    <row r="16" spans="1:9">
      <c r="A16" t="s">
        <v>40</v>
      </c>
      <c r="B16" s="3">
        <v>45</v>
      </c>
    </row>
    <row r="17" spans="1:2">
      <c r="A17" t="s">
        <v>40</v>
      </c>
      <c r="B17" s="3">
        <v>31</v>
      </c>
    </row>
    <row r="18" spans="1:2">
      <c r="A18" t="s">
        <v>40</v>
      </c>
      <c r="B18" s="3">
        <v>10</v>
      </c>
    </row>
    <row r="19" spans="1:2">
      <c r="A19" t="s">
        <v>40</v>
      </c>
      <c r="B19" s="3">
        <v>7</v>
      </c>
    </row>
    <row r="20" spans="1:2">
      <c r="A20" t="s">
        <v>40</v>
      </c>
      <c r="B20" s="3">
        <v>35</v>
      </c>
    </row>
    <row r="21" spans="1:2">
      <c r="A21" t="s">
        <v>40</v>
      </c>
      <c r="B21" s="3">
        <v>30</v>
      </c>
    </row>
    <row r="22" spans="1:2">
      <c r="A22" t="s">
        <v>40</v>
      </c>
      <c r="B22" s="3">
        <v>32</v>
      </c>
    </row>
    <row r="23" spans="1:2">
      <c r="A23" t="s">
        <v>40</v>
      </c>
      <c r="B23" s="3">
        <v>32</v>
      </c>
    </row>
    <row r="24" spans="1:2">
      <c r="A24" t="s">
        <v>40</v>
      </c>
      <c r="B24" s="3">
        <v>15</v>
      </c>
    </row>
    <row r="25" spans="1:2">
      <c r="A25" t="s">
        <v>40</v>
      </c>
      <c r="B25" s="3">
        <v>116</v>
      </c>
    </row>
    <row r="26" spans="1:2">
      <c r="A26" t="s">
        <v>41</v>
      </c>
      <c r="B26" s="3">
        <v>7</v>
      </c>
    </row>
    <row r="27" spans="1:2">
      <c r="A27" t="s">
        <v>41</v>
      </c>
      <c r="B27" s="3">
        <v>4</v>
      </c>
    </row>
    <row r="28" spans="1:2">
      <c r="A28" t="s">
        <v>41</v>
      </c>
      <c r="B28" s="3">
        <v>6</v>
      </c>
    </row>
    <row r="29" spans="1:2">
      <c r="A29" t="s">
        <v>41</v>
      </c>
      <c r="B29" s="3">
        <v>3</v>
      </c>
    </row>
    <row r="30" spans="1:2">
      <c r="A30" t="s">
        <v>41</v>
      </c>
      <c r="B30" s="3">
        <v>2</v>
      </c>
    </row>
    <row r="31" spans="1:2">
      <c r="A31" t="s">
        <v>41</v>
      </c>
      <c r="B31" s="3">
        <v>0</v>
      </c>
    </row>
    <row r="32" spans="1:2">
      <c r="A32" t="s">
        <v>41</v>
      </c>
      <c r="B32" s="3">
        <v>3</v>
      </c>
    </row>
    <row r="33" spans="1:2">
      <c r="A33" t="s">
        <v>41</v>
      </c>
      <c r="B33" s="3">
        <v>0</v>
      </c>
    </row>
    <row r="34" spans="1:2">
      <c r="A34" t="s">
        <v>41</v>
      </c>
      <c r="B34" s="3">
        <v>12</v>
      </c>
    </row>
    <row r="35" spans="1:2">
      <c r="A35" t="s">
        <v>41</v>
      </c>
      <c r="B35" s="3">
        <v>4</v>
      </c>
    </row>
    <row r="36" spans="1:2">
      <c r="A36" t="s">
        <v>41</v>
      </c>
      <c r="B36" s="3">
        <v>11</v>
      </c>
    </row>
    <row r="37" spans="1:2">
      <c r="A37" t="s">
        <v>41</v>
      </c>
      <c r="B37" s="3">
        <v>4</v>
      </c>
    </row>
    <row r="38" spans="1:2">
      <c r="A38" t="s">
        <v>41</v>
      </c>
      <c r="B38" s="3">
        <v>5</v>
      </c>
    </row>
    <row r="39" spans="1:2">
      <c r="A39" t="s">
        <v>41</v>
      </c>
      <c r="B39" s="3">
        <v>47</v>
      </c>
    </row>
    <row r="40" spans="1:2">
      <c r="A40" t="s">
        <v>41</v>
      </c>
      <c r="B40" s="3">
        <v>36</v>
      </c>
    </row>
    <row r="41" spans="1:2">
      <c r="A41" t="s">
        <v>41</v>
      </c>
      <c r="B41" s="3">
        <v>2</v>
      </c>
    </row>
    <row r="42" spans="1:2">
      <c r="A42" t="s">
        <v>41</v>
      </c>
      <c r="B42" s="3">
        <v>0</v>
      </c>
    </row>
    <row r="43" spans="1:2">
      <c r="A43" t="s">
        <v>41</v>
      </c>
      <c r="B43" s="3">
        <v>0</v>
      </c>
    </row>
    <row r="44" spans="1:2">
      <c r="A44" t="s">
        <v>41</v>
      </c>
      <c r="B44" s="3">
        <v>1</v>
      </c>
    </row>
    <row r="45" spans="1:2">
      <c r="A45" t="s">
        <v>41</v>
      </c>
      <c r="B45" s="3">
        <v>2</v>
      </c>
    </row>
    <row r="46" spans="1:2">
      <c r="A46" t="s">
        <v>41</v>
      </c>
      <c r="B46" s="3">
        <v>0</v>
      </c>
    </row>
    <row r="47" spans="1:2">
      <c r="A47" t="s">
        <v>41</v>
      </c>
      <c r="B47" s="3">
        <v>10</v>
      </c>
    </row>
    <row r="48" spans="1:2">
      <c r="A48" t="s">
        <v>41</v>
      </c>
      <c r="B48" s="3">
        <v>0</v>
      </c>
    </row>
    <row r="49" spans="1:2">
      <c r="A49" t="s">
        <v>41</v>
      </c>
      <c r="B49" s="3">
        <v>0</v>
      </c>
    </row>
    <row r="50" spans="1:2">
      <c r="A50" t="s">
        <v>41</v>
      </c>
      <c r="B50" s="3">
        <v>51</v>
      </c>
    </row>
    <row r="51" spans="1:2">
      <c r="A51" t="s">
        <v>41</v>
      </c>
      <c r="B51" s="3">
        <v>5</v>
      </c>
    </row>
    <row r="52" spans="1:2">
      <c r="A52" t="s">
        <v>41</v>
      </c>
      <c r="B52" s="3">
        <v>6</v>
      </c>
    </row>
    <row r="53" spans="1:2">
      <c r="A53" t="s">
        <v>41</v>
      </c>
      <c r="B53" s="3">
        <v>19</v>
      </c>
    </row>
    <row r="54" spans="1:2">
      <c r="A54" t="s">
        <v>42</v>
      </c>
      <c r="B54" s="3">
        <v>7</v>
      </c>
    </row>
    <row r="55" spans="1:2">
      <c r="A55" t="s">
        <v>42</v>
      </c>
      <c r="B55" s="3">
        <v>69</v>
      </c>
    </row>
    <row r="56" spans="1:2">
      <c r="A56" t="s">
        <v>42</v>
      </c>
      <c r="B56" s="3">
        <v>8</v>
      </c>
    </row>
    <row r="57" spans="1:2">
      <c r="A57" t="s">
        <v>42</v>
      </c>
      <c r="B57" s="3">
        <v>44</v>
      </c>
    </row>
    <row r="58" spans="1:2">
      <c r="A58" t="s">
        <v>42</v>
      </c>
      <c r="B58" s="3">
        <v>18</v>
      </c>
    </row>
    <row r="59" spans="1:2">
      <c r="A59" t="s">
        <v>42</v>
      </c>
      <c r="B59" s="3">
        <v>6</v>
      </c>
    </row>
    <row r="60" spans="1:2">
      <c r="A60" t="s">
        <v>42</v>
      </c>
      <c r="B60" s="3">
        <v>21</v>
      </c>
    </row>
    <row r="61" spans="1:2">
      <c r="A61" t="s">
        <v>42</v>
      </c>
      <c r="B61" s="3">
        <v>0</v>
      </c>
    </row>
    <row r="62" spans="1:2">
      <c r="A62" t="s">
        <v>42</v>
      </c>
      <c r="B62" s="3">
        <v>21</v>
      </c>
    </row>
    <row r="63" spans="1:2">
      <c r="A63" t="s">
        <v>42</v>
      </c>
      <c r="B63" s="3">
        <v>38</v>
      </c>
    </row>
    <row r="64" spans="1:2">
      <c r="A64" t="s">
        <v>42</v>
      </c>
      <c r="B64" s="3">
        <v>2</v>
      </c>
    </row>
    <row r="65" spans="1:2">
      <c r="A65" t="s">
        <v>42</v>
      </c>
      <c r="B65" s="3">
        <v>68</v>
      </c>
    </row>
    <row r="66" spans="1:2">
      <c r="A66" t="s">
        <v>42</v>
      </c>
      <c r="B66" s="3">
        <v>66</v>
      </c>
    </row>
    <row r="67" spans="1:2">
      <c r="A67" t="s">
        <v>42</v>
      </c>
      <c r="B67" s="3">
        <v>8</v>
      </c>
    </row>
    <row r="68" spans="1:2">
      <c r="A68" t="s">
        <v>42</v>
      </c>
      <c r="B68" s="3">
        <v>2</v>
      </c>
    </row>
    <row r="69" spans="1:2">
      <c r="A69" t="s">
        <v>42</v>
      </c>
      <c r="B69" s="3">
        <v>24</v>
      </c>
    </row>
    <row r="70" spans="1:2">
      <c r="A70" t="s">
        <v>42</v>
      </c>
      <c r="B70" s="3">
        <v>14</v>
      </c>
    </row>
    <row r="71" spans="1:2">
      <c r="A71" t="s">
        <v>42</v>
      </c>
      <c r="B71" s="3">
        <v>55</v>
      </c>
    </row>
    <row r="72" spans="1:2">
      <c r="A72" t="s">
        <v>42</v>
      </c>
      <c r="B72" s="3">
        <v>15</v>
      </c>
    </row>
    <row r="73" spans="1:2">
      <c r="A73" t="s">
        <v>42</v>
      </c>
      <c r="B73" s="3">
        <v>20</v>
      </c>
    </row>
    <row r="74" spans="1:2">
      <c r="A74" t="s">
        <v>42</v>
      </c>
      <c r="B74" s="3">
        <v>22</v>
      </c>
    </row>
    <row r="75" spans="1:2">
      <c r="A75" t="s">
        <v>42</v>
      </c>
      <c r="B75" s="3">
        <v>16</v>
      </c>
    </row>
    <row r="76" spans="1:2">
      <c r="A76" t="s">
        <v>42</v>
      </c>
      <c r="B76" s="3">
        <v>56</v>
      </c>
    </row>
    <row r="77" spans="1:2">
      <c r="A77" t="s">
        <v>42</v>
      </c>
      <c r="B77" s="3">
        <v>23</v>
      </c>
    </row>
    <row r="78" spans="1:2">
      <c r="A78" t="s">
        <v>42</v>
      </c>
      <c r="B78" s="3">
        <v>98</v>
      </c>
    </row>
  </sheetData>
  <mergeCells count="1">
    <mergeCell ref="H1:I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5"/>
  <sheetViews>
    <sheetView workbookViewId="0">
      <selection activeCell="J8" sqref="J8"/>
    </sheetView>
  </sheetViews>
  <sheetFormatPr baseColWidth="10" defaultColWidth="8.83203125" defaultRowHeight="14" x14ac:dyDescent="0"/>
  <cols>
    <col min="1" max="1" width="12.83203125" bestFit="1" customWidth="1"/>
    <col min="3" max="3" width="13.5" bestFit="1" customWidth="1"/>
    <col min="8" max="8" width="12.5" bestFit="1" customWidth="1"/>
    <col min="11" max="11" width="13.1640625" bestFit="1" customWidth="1"/>
  </cols>
  <sheetData>
    <row r="1" spans="1:17" s="2" customFormat="1">
      <c r="A1" s="2" t="s">
        <v>49</v>
      </c>
      <c r="B1" s="2" t="s">
        <v>10</v>
      </c>
      <c r="C1" s="2" t="s">
        <v>50</v>
      </c>
      <c r="D1" s="2" t="s">
        <v>33</v>
      </c>
      <c r="E1" s="2" t="s">
        <v>44</v>
      </c>
      <c r="F1" s="2" t="s">
        <v>36</v>
      </c>
      <c r="G1" s="2" t="s">
        <v>37</v>
      </c>
      <c r="H1" s="2" t="s">
        <v>45</v>
      </c>
    </row>
    <row r="2" spans="1:17">
      <c r="A2" t="s">
        <v>46</v>
      </c>
      <c r="B2">
        <v>0</v>
      </c>
      <c r="C2">
        <v>1</v>
      </c>
      <c r="D2">
        <v>1</v>
      </c>
      <c r="E2">
        <v>1</v>
      </c>
      <c r="F2">
        <v>238</v>
      </c>
      <c r="G2">
        <v>200</v>
      </c>
      <c r="H2">
        <f t="shared" ref="H2:H65" si="0">G2/F2</f>
        <v>0.84033613445378152</v>
      </c>
      <c r="K2" s="2"/>
      <c r="L2" s="2"/>
      <c r="M2" s="2"/>
      <c r="N2" s="2" t="s">
        <v>36</v>
      </c>
      <c r="O2" s="2"/>
      <c r="P2" s="2" t="s">
        <v>38</v>
      </c>
      <c r="Q2" s="2"/>
    </row>
    <row r="3" spans="1:17">
      <c r="A3" t="s">
        <v>46</v>
      </c>
      <c r="B3">
        <v>0</v>
      </c>
      <c r="C3">
        <v>1</v>
      </c>
      <c r="D3">
        <v>1</v>
      </c>
      <c r="E3">
        <v>2</v>
      </c>
      <c r="F3">
        <v>197</v>
      </c>
      <c r="G3">
        <v>188</v>
      </c>
      <c r="H3">
        <f t="shared" si="0"/>
        <v>0.95431472081218272</v>
      </c>
      <c r="K3" s="2" t="s">
        <v>49</v>
      </c>
      <c r="L3" s="2" t="s">
        <v>10</v>
      </c>
      <c r="M3" s="2" t="s">
        <v>18</v>
      </c>
      <c r="N3" s="2" t="s">
        <v>15</v>
      </c>
      <c r="O3" s="2" t="s">
        <v>16</v>
      </c>
      <c r="P3" s="2" t="s">
        <v>15</v>
      </c>
      <c r="Q3" s="2" t="s">
        <v>16</v>
      </c>
    </row>
    <row r="4" spans="1:17">
      <c r="A4" t="s">
        <v>46</v>
      </c>
      <c r="B4">
        <v>0</v>
      </c>
      <c r="C4">
        <v>1</v>
      </c>
      <c r="D4">
        <v>1</v>
      </c>
      <c r="E4">
        <v>3</v>
      </c>
      <c r="F4">
        <v>100</v>
      </c>
      <c r="G4">
        <v>98</v>
      </c>
      <c r="H4">
        <f t="shared" si="0"/>
        <v>0.98</v>
      </c>
      <c r="K4" s="6" t="s">
        <v>40</v>
      </c>
      <c r="L4">
        <v>0</v>
      </c>
      <c r="M4">
        <f>COUNT(F85:F123)</f>
        <v>39</v>
      </c>
      <c r="N4">
        <f>AVERAGE(F85:F123)</f>
        <v>129.38461538461539</v>
      </c>
      <c r="O4">
        <f>STDEV(F85:F123)/SQRT(COUNT(F85:F123))</f>
        <v>7.2237813306730896</v>
      </c>
      <c r="P4" s="7">
        <f>AVERAGE(H85:H123)</f>
        <v>0.71052194555721349</v>
      </c>
      <c r="Q4" s="7">
        <f>STDEV(H85:H123)/SQRT(COUNT(H85:H123))</f>
        <v>5.3226159192104459E-2</v>
      </c>
    </row>
    <row r="5" spans="1:17">
      <c r="A5" t="s">
        <v>46</v>
      </c>
      <c r="B5">
        <v>0</v>
      </c>
      <c r="C5">
        <v>1</v>
      </c>
      <c r="D5">
        <v>1</v>
      </c>
      <c r="E5">
        <v>4</v>
      </c>
      <c r="F5">
        <v>181</v>
      </c>
      <c r="G5">
        <v>178</v>
      </c>
      <c r="H5">
        <f t="shared" si="0"/>
        <v>0.98342541436464093</v>
      </c>
      <c r="K5" s="6" t="s">
        <v>41</v>
      </c>
      <c r="L5">
        <v>0</v>
      </c>
      <c r="M5">
        <f>COUNT(F176:F212)</f>
        <v>37</v>
      </c>
      <c r="N5">
        <f>AVERAGE(F176:F212)</f>
        <v>128</v>
      </c>
      <c r="O5">
        <f>STDEV(F176:F212)/SQRT(COUNT(F176:F212))</f>
        <v>6.7333377932373066</v>
      </c>
      <c r="P5" s="7">
        <f>AVERAGE(H176:H212)</f>
        <v>0.71838762408720569</v>
      </c>
      <c r="Q5" s="7">
        <f>STDEV(H176:H212)/SQRT(COUNT(H176:H212))</f>
        <v>4.3003399050397371E-2</v>
      </c>
    </row>
    <row r="6" spans="1:17">
      <c r="A6" t="s">
        <v>46</v>
      </c>
      <c r="B6">
        <v>0</v>
      </c>
      <c r="C6">
        <v>1</v>
      </c>
      <c r="D6">
        <v>1</v>
      </c>
      <c r="E6">
        <v>5</v>
      </c>
      <c r="F6">
        <v>131</v>
      </c>
      <c r="G6">
        <v>128</v>
      </c>
      <c r="H6">
        <f t="shared" si="0"/>
        <v>0.97709923664122134</v>
      </c>
      <c r="K6" s="6" t="s">
        <v>42</v>
      </c>
      <c r="L6">
        <v>0</v>
      </c>
      <c r="M6">
        <f>COUNT(F2:F36)</f>
        <v>35</v>
      </c>
      <c r="N6">
        <f>AVERAGE(F2:F36)</f>
        <v>125.74285714285715</v>
      </c>
      <c r="O6">
        <f>STDEV(F2:F36)/SQRT(COUNT(F2:F36))</f>
        <v>7.8635787239741708</v>
      </c>
      <c r="P6" s="7">
        <f>AVERAGE(H2:H36)</f>
        <v>0.77300499885680052</v>
      </c>
      <c r="Q6" s="7">
        <f>STDEV(H2:H36)/SQRT(COUNT(H2:H36))</f>
        <v>5.3890068267379722E-2</v>
      </c>
    </row>
    <row r="7" spans="1:17">
      <c r="A7" t="s">
        <v>46</v>
      </c>
      <c r="B7">
        <v>0</v>
      </c>
      <c r="C7">
        <v>1</v>
      </c>
      <c r="D7">
        <v>1</v>
      </c>
      <c r="E7">
        <v>6</v>
      </c>
      <c r="F7">
        <v>136</v>
      </c>
      <c r="G7">
        <v>123</v>
      </c>
      <c r="H7">
        <f t="shared" si="0"/>
        <v>0.90441176470588236</v>
      </c>
      <c r="K7" s="6" t="s">
        <v>40</v>
      </c>
      <c r="L7">
        <v>40</v>
      </c>
      <c r="M7">
        <f>COUNT(F124:F175)</f>
        <v>52</v>
      </c>
      <c r="N7">
        <f>AVERAGE(F124:F175)</f>
        <v>132.15384615384616</v>
      </c>
      <c r="O7">
        <f>STDEV(F124:F175)/SQRT(COUNT(F124:F175))</f>
        <v>7.8750318831686998</v>
      </c>
      <c r="P7" s="7">
        <f>AVERAGE(H124:H175)</f>
        <v>0.35049552642126697</v>
      </c>
      <c r="Q7" s="7">
        <f>STDEV(H124:H175)/SQRT(COUNT(H124:H175))</f>
        <v>3.9905809485285902E-2</v>
      </c>
    </row>
    <row r="8" spans="1:17">
      <c r="A8" t="s">
        <v>46</v>
      </c>
      <c r="B8">
        <v>0</v>
      </c>
      <c r="C8">
        <v>1</v>
      </c>
      <c r="D8">
        <v>1</v>
      </c>
      <c r="E8">
        <v>7</v>
      </c>
      <c r="F8">
        <v>180</v>
      </c>
      <c r="G8">
        <v>122</v>
      </c>
      <c r="H8">
        <f t="shared" si="0"/>
        <v>0.67777777777777781</v>
      </c>
      <c r="K8" s="6" t="s">
        <v>41</v>
      </c>
      <c r="L8">
        <v>40</v>
      </c>
      <c r="M8">
        <f>COUNT(F213:F245)</f>
        <v>33</v>
      </c>
      <c r="N8">
        <f>AVERAGE(F213:F245)</f>
        <v>123.45454545454545</v>
      </c>
      <c r="O8">
        <f>STDEV(F213:F245)/SQRT(COUNT(F213:F245))</f>
        <v>9.5335423506724997</v>
      </c>
      <c r="P8" s="7">
        <f>AVERAGE(H213:H245)</f>
        <v>0.57489360327864669</v>
      </c>
      <c r="Q8" s="7">
        <f>STDEV(H213:H245)/SQRT(COUNT(H213:H245))</f>
        <v>4.6377631402204959E-2</v>
      </c>
    </row>
    <row r="9" spans="1:17">
      <c r="A9" t="s">
        <v>46</v>
      </c>
      <c r="B9">
        <v>0</v>
      </c>
      <c r="C9">
        <v>1</v>
      </c>
      <c r="D9">
        <v>1</v>
      </c>
      <c r="E9">
        <v>8</v>
      </c>
      <c r="F9">
        <v>112</v>
      </c>
      <c r="G9">
        <v>1</v>
      </c>
      <c r="H9">
        <f t="shared" si="0"/>
        <v>8.9285714285714281E-3</v>
      </c>
      <c r="K9" s="6" t="s">
        <v>42</v>
      </c>
      <c r="L9">
        <v>40</v>
      </c>
      <c r="M9">
        <f>COUNT(F37:F84)</f>
        <v>48</v>
      </c>
      <c r="N9">
        <f>AVERAGE(F37:F84)</f>
        <v>128.75</v>
      </c>
      <c r="O9">
        <f>STDEV(F37:F84)/SQRT(COUNT(F37:F84))</f>
        <v>7.9892159140923091</v>
      </c>
      <c r="P9" s="7">
        <f>AVERAGE(H37:H84)</f>
        <v>0.38452350950654529</v>
      </c>
      <c r="Q9" s="7">
        <f>STDEV(H37:H84)/SQRT(COUNT(H37:H84))</f>
        <v>4.4548501283024636E-2</v>
      </c>
    </row>
    <row r="10" spans="1:17">
      <c r="A10" t="s">
        <v>46</v>
      </c>
      <c r="B10">
        <v>0</v>
      </c>
      <c r="C10">
        <v>1</v>
      </c>
      <c r="D10">
        <v>1</v>
      </c>
      <c r="E10">
        <v>9</v>
      </c>
      <c r="F10">
        <v>203</v>
      </c>
      <c r="G10">
        <v>180</v>
      </c>
      <c r="H10">
        <f t="shared" si="0"/>
        <v>0.88669950738916259</v>
      </c>
      <c r="K10" s="6"/>
    </row>
    <row r="11" spans="1:17">
      <c r="A11" t="s">
        <v>46</v>
      </c>
      <c r="B11">
        <v>0</v>
      </c>
      <c r="C11">
        <v>1</v>
      </c>
      <c r="D11">
        <v>2</v>
      </c>
      <c r="E11">
        <v>1</v>
      </c>
      <c r="F11">
        <v>168</v>
      </c>
      <c r="G11">
        <v>127</v>
      </c>
      <c r="H11">
        <f t="shared" si="0"/>
        <v>0.75595238095238093</v>
      </c>
    </row>
    <row r="12" spans="1:17">
      <c r="A12" t="s">
        <v>46</v>
      </c>
      <c r="B12">
        <v>0</v>
      </c>
      <c r="C12">
        <v>1</v>
      </c>
      <c r="D12">
        <v>2</v>
      </c>
      <c r="E12">
        <v>2</v>
      </c>
      <c r="F12">
        <v>86</v>
      </c>
      <c r="G12">
        <v>85</v>
      </c>
      <c r="H12">
        <f t="shared" si="0"/>
        <v>0.98837209302325579</v>
      </c>
    </row>
    <row r="13" spans="1:17">
      <c r="A13" t="s">
        <v>46</v>
      </c>
      <c r="B13">
        <v>0</v>
      </c>
      <c r="C13">
        <v>1</v>
      </c>
      <c r="D13">
        <v>2</v>
      </c>
      <c r="E13">
        <v>3</v>
      </c>
      <c r="F13">
        <v>100</v>
      </c>
      <c r="G13">
        <v>99</v>
      </c>
      <c r="H13">
        <f t="shared" si="0"/>
        <v>0.99</v>
      </c>
      <c r="M13" s="3"/>
      <c r="N13" s="3"/>
    </row>
    <row r="14" spans="1:17">
      <c r="A14" t="s">
        <v>46</v>
      </c>
      <c r="B14">
        <v>0</v>
      </c>
      <c r="C14">
        <v>1</v>
      </c>
      <c r="D14">
        <v>2</v>
      </c>
      <c r="E14">
        <v>4</v>
      </c>
      <c r="F14">
        <v>111</v>
      </c>
      <c r="G14">
        <v>109</v>
      </c>
      <c r="H14">
        <f t="shared" si="0"/>
        <v>0.98198198198198194</v>
      </c>
      <c r="M14" s="3"/>
      <c r="N14" s="3"/>
    </row>
    <row r="15" spans="1:17">
      <c r="A15" t="s">
        <v>46</v>
      </c>
      <c r="B15">
        <v>0</v>
      </c>
      <c r="C15">
        <v>1</v>
      </c>
      <c r="D15">
        <v>2</v>
      </c>
      <c r="E15">
        <v>5</v>
      </c>
      <c r="F15">
        <v>108</v>
      </c>
      <c r="G15">
        <v>107</v>
      </c>
      <c r="H15">
        <f t="shared" si="0"/>
        <v>0.9907407407407407</v>
      </c>
      <c r="M15" s="3"/>
      <c r="N15" s="3"/>
    </row>
    <row r="16" spans="1:17">
      <c r="A16" t="s">
        <v>46</v>
      </c>
      <c r="B16">
        <v>0</v>
      </c>
      <c r="C16">
        <v>1</v>
      </c>
      <c r="D16">
        <v>2</v>
      </c>
      <c r="E16">
        <v>6</v>
      </c>
      <c r="F16">
        <v>92</v>
      </c>
      <c r="G16">
        <v>90</v>
      </c>
      <c r="H16">
        <f t="shared" si="0"/>
        <v>0.97826086956521741</v>
      </c>
      <c r="M16" s="3"/>
      <c r="N16" s="3"/>
    </row>
    <row r="17" spans="1:14">
      <c r="A17" t="s">
        <v>46</v>
      </c>
      <c r="B17">
        <v>0</v>
      </c>
      <c r="C17">
        <v>1</v>
      </c>
      <c r="D17">
        <v>2</v>
      </c>
      <c r="E17">
        <v>7</v>
      </c>
      <c r="F17">
        <v>179</v>
      </c>
      <c r="G17">
        <v>148</v>
      </c>
      <c r="H17">
        <f t="shared" si="0"/>
        <v>0.82681564245810057</v>
      </c>
      <c r="M17" s="3"/>
      <c r="N17" s="3"/>
    </row>
    <row r="18" spans="1:14">
      <c r="A18" t="s">
        <v>46</v>
      </c>
      <c r="B18">
        <v>0</v>
      </c>
      <c r="C18">
        <v>1</v>
      </c>
      <c r="D18">
        <v>2</v>
      </c>
      <c r="E18">
        <v>8</v>
      </c>
      <c r="F18">
        <v>179</v>
      </c>
      <c r="G18">
        <v>170</v>
      </c>
      <c r="H18">
        <f t="shared" si="0"/>
        <v>0.94972067039106145</v>
      </c>
      <c r="M18" s="3"/>
      <c r="N18" s="3"/>
    </row>
    <row r="19" spans="1:14">
      <c r="A19" t="s">
        <v>46</v>
      </c>
      <c r="B19">
        <v>0</v>
      </c>
      <c r="C19">
        <v>2</v>
      </c>
      <c r="D19">
        <v>1</v>
      </c>
      <c r="E19">
        <v>1</v>
      </c>
      <c r="F19">
        <v>169</v>
      </c>
      <c r="G19">
        <v>132</v>
      </c>
      <c r="H19">
        <f t="shared" si="0"/>
        <v>0.78106508875739644</v>
      </c>
    </row>
    <row r="20" spans="1:14">
      <c r="A20" t="s">
        <v>46</v>
      </c>
      <c r="B20">
        <v>0</v>
      </c>
      <c r="C20">
        <v>2</v>
      </c>
      <c r="D20">
        <v>1</v>
      </c>
      <c r="E20">
        <v>2</v>
      </c>
      <c r="F20">
        <v>138</v>
      </c>
      <c r="G20">
        <v>125</v>
      </c>
      <c r="H20">
        <f t="shared" si="0"/>
        <v>0.90579710144927539</v>
      </c>
    </row>
    <row r="21" spans="1:14">
      <c r="A21" t="s">
        <v>46</v>
      </c>
      <c r="B21">
        <v>0</v>
      </c>
      <c r="C21">
        <v>2</v>
      </c>
      <c r="D21">
        <v>1</v>
      </c>
      <c r="E21">
        <v>3</v>
      </c>
      <c r="F21">
        <v>44</v>
      </c>
      <c r="G21">
        <v>32</v>
      </c>
      <c r="H21">
        <f t="shared" si="0"/>
        <v>0.72727272727272729</v>
      </c>
    </row>
    <row r="22" spans="1:14">
      <c r="A22" t="s">
        <v>46</v>
      </c>
      <c r="B22">
        <v>0</v>
      </c>
      <c r="C22">
        <v>2</v>
      </c>
      <c r="D22">
        <v>1</v>
      </c>
      <c r="E22">
        <v>4</v>
      </c>
      <c r="F22">
        <v>87</v>
      </c>
      <c r="G22">
        <v>76</v>
      </c>
      <c r="H22">
        <f t="shared" si="0"/>
        <v>0.87356321839080464</v>
      </c>
    </row>
    <row r="23" spans="1:14">
      <c r="A23" t="s">
        <v>46</v>
      </c>
      <c r="B23">
        <v>0</v>
      </c>
      <c r="C23">
        <v>2</v>
      </c>
      <c r="D23">
        <v>1</v>
      </c>
      <c r="E23">
        <v>5</v>
      </c>
      <c r="F23">
        <v>53</v>
      </c>
      <c r="G23">
        <v>45</v>
      </c>
      <c r="H23">
        <f t="shared" si="0"/>
        <v>0.84905660377358494</v>
      </c>
    </row>
    <row r="24" spans="1:14">
      <c r="A24" t="s">
        <v>46</v>
      </c>
      <c r="B24">
        <v>0</v>
      </c>
      <c r="C24">
        <v>2</v>
      </c>
      <c r="D24">
        <v>1</v>
      </c>
      <c r="E24">
        <v>6</v>
      </c>
      <c r="F24">
        <v>119</v>
      </c>
      <c r="G24">
        <v>101</v>
      </c>
      <c r="H24">
        <f t="shared" si="0"/>
        <v>0.84873949579831931</v>
      </c>
    </row>
    <row r="25" spans="1:14">
      <c r="A25" t="s">
        <v>46</v>
      </c>
      <c r="B25">
        <v>0</v>
      </c>
      <c r="C25">
        <v>2</v>
      </c>
      <c r="D25">
        <v>2</v>
      </c>
      <c r="E25">
        <v>1</v>
      </c>
      <c r="F25">
        <v>73</v>
      </c>
      <c r="G25">
        <v>70</v>
      </c>
      <c r="H25">
        <f t="shared" si="0"/>
        <v>0.95890410958904104</v>
      </c>
    </row>
    <row r="26" spans="1:14">
      <c r="A26" t="s">
        <v>46</v>
      </c>
      <c r="B26">
        <v>0</v>
      </c>
      <c r="C26">
        <v>2</v>
      </c>
      <c r="D26">
        <v>2</v>
      </c>
      <c r="E26">
        <v>2</v>
      </c>
      <c r="F26">
        <v>51</v>
      </c>
      <c r="G26">
        <v>3</v>
      </c>
      <c r="H26">
        <f t="shared" si="0"/>
        <v>5.8823529411764705E-2</v>
      </c>
    </row>
    <row r="27" spans="1:14">
      <c r="A27" t="s">
        <v>46</v>
      </c>
      <c r="B27">
        <v>0</v>
      </c>
      <c r="C27">
        <v>2</v>
      </c>
      <c r="D27">
        <v>2</v>
      </c>
      <c r="E27">
        <v>3</v>
      </c>
      <c r="F27">
        <v>120</v>
      </c>
      <c r="G27">
        <v>92</v>
      </c>
      <c r="H27">
        <f t="shared" si="0"/>
        <v>0.76666666666666672</v>
      </c>
    </row>
    <row r="28" spans="1:14">
      <c r="A28" t="s">
        <v>46</v>
      </c>
      <c r="B28">
        <v>0</v>
      </c>
      <c r="C28">
        <v>2</v>
      </c>
      <c r="D28">
        <v>2</v>
      </c>
      <c r="E28">
        <v>4</v>
      </c>
      <c r="F28">
        <v>111</v>
      </c>
      <c r="G28">
        <v>107</v>
      </c>
      <c r="H28">
        <f t="shared" si="0"/>
        <v>0.963963963963964</v>
      </c>
    </row>
    <row r="29" spans="1:14">
      <c r="A29" t="s">
        <v>46</v>
      </c>
      <c r="B29">
        <v>0</v>
      </c>
      <c r="C29">
        <v>2</v>
      </c>
      <c r="D29">
        <v>2</v>
      </c>
      <c r="E29">
        <v>5</v>
      </c>
      <c r="F29">
        <v>121</v>
      </c>
      <c r="G29">
        <v>120</v>
      </c>
      <c r="H29">
        <f t="shared" si="0"/>
        <v>0.99173553719008267</v>
      </c>
    </row>
    <row r="30" spans="1:14">
      <c r="A30" t="s">
        <v>46</v>
      </c>
      <c r="B30">
        <v>0</v>
      </c>
      <c r="C30">
        <v>2</v>
      </c>
      <c r="D30">
        <v>2</v>
      </c>
      <c r="E30">
        <v>6</v>
      </c>
      <c r="F30">
        <v>81</v>
      </c>
      <c r="G30">
        <v>0</v>
      </c>
      <c r="H30">
        <f t="shared" si="0"/>
        <v>0</v>
      </c>
    </row>
    <row r="31" spans="1:14">
      <c r="A31" t="s">
        <v>46</v>
      </c>
      <c r="B31">
        <v>0</v>
      </c>
      <c r="C31">
        <v>2</v>
      </c>
      <c r="D31">
        <v>2</v>
      </c>
      <c r="E31">
        <v>7</v>
      </c>
      <c r="F31">
        <v>151</v>
      </c>
      <c r="G31">
        <v>135</v>
      </c>
      <c r="H31">
        <f t="shared" si="0"/>
        <v>0.89403973509933776</v>
      </c>
    </row>
    <row r="32" spans="1:14">
      <c r="A32" t="s">
        <v>46</v>
      </c>
      <c r="B32">
        <v>0</v>
      </c>
      <c r="C32">
        <v>2</v>
      </c>
      <c r="D32">
        <v>2</v>
      </c>
      <c r="E32">
        <v>8</v>
      </c>
      <c r="F32">
        <v>167</v>
      </c>
      <c r="G32">
        <v>7</v>
      </c>
      <c r="H32">
        <f t="shared" si="0"/>
        <v>4.1916167664670656E-2</v>
      </c>
    </row>
    <row r="33" spans="1:8">
      <c r="A33" t="s">
        <v>46</v>
      </c>
      <c r="B33">
        <v>0</v>
      </c>
      <c r="C33">
        <v>2</v>
      </c>
      <c r="D33">
        <v>2</v>
      </c>
      <c r="E33">
        <v>9</v>
      </c>
      <c r="F33">
        <v>128</v>
      </c>
      <c r="G33">
        <v>110</v>
      </c>
      <c r="H33">
        <f t="shared" si="0"/>
        <v>0.859375</v>
      </c>
    </row>
    <row r="34" spans="1:8">
      <c r="A34" t="s">
        <v>46</v>
      </c>
      <c r="B34">
        <v>0</v>
      </c>
      <c r="C34">
        <v>2</v>
      </c>
      <c r="D34">
        <v>2</v>
      </c>
      <c r="E34">
        <v>10</v>
      </c>
      <c r="F34">
        <v>82</v>
      </c>
      <c r="G34">
        <v>3</v>
      </c>
      <c r="H34">
        <f t="shared" si="0"/>
        <v>3.6585365853658534E-2</v>
      </c>
    </row>
    <row r="35" spans="1:8">
      <c r="A35" t="s">
        <v>46</v>
      </c>
      <c r="B35">
        <v>0</v>
      </c>
      <c r="C35">
        <v>2</v>
      </c>
      <c r="D35">
        <v>2</v>
      </c>
      <c r="E35">
        <v>11</v>
      </c>
      <c r="F35">
        <v>108</v>
      </c>
      <c r="G35">
        <v>100</v>
      </c>
      <c r="H35">
        <f t="shared" si="0"/>
        <v>0.92592592592592593</v>
      </c>
    </row>
    <row r="36" spans="1:8">
      <c r="A36" t="s">
        <v>46</v>
      </c>
      <c r="B36">
        <v>0</v>
      </c>
      <c r="C36">
        <v>2</v>
      </c>
      <c r="D36">
        <v>2</v>
      </c>
      <c r="E36">
        <v>12</v>
      </c>
      <c r="F36">
        <v>97</v>
      </c>
      <c r="G36">
        <v>87</v>
      </c>
      <c r="H36">
        <f t="shared" si="0"/>
        <v>0.89690721649484539</v>
      </c>
    </row>
    <row r="37" spans="1:8">
      <c r="A37" t="s">
        <v>46</v>
      </c>
      <c r="B37">
        <v>40</v>
      </c>
      <c r="C37">
        <v>1</v>
      </c>
      <c r="D37">
        <v>1</v>
      </c>
      <c r="E37">
        <v>1</v>
      </c>
      <c r="F37">
        <v>66</v>
      </c>
      <c r="G37">
        <v>0</v>
      </c>
      <c r="H37">
        <f t="shared" si="0"/>
        <v>0</v>
      </c>
    </row>
    <row r="38" spans="1:8">
      <c r="A38" t="s">
        <v>46</v>
      </c>
      <c r="B38">
        <v>40</v>
      </c>
      <c r="C38">
        <v>1</v>
      </c>
      <c r="D38">
        <v>1</v>
      </c>
      <c r="E38">
        <v>2</v>
      </c>
      <c r="F38">
        <v>146</v>
      </c>
      <c r="G38">
        <v>0</v>
      </c>
      <c r="H38">
        <f t="shared" si="0"/>
        <v>0</v>
      </c>
    </row>
    <row r="39" spans="1:8">
      <c r="A39" t="s">
        <v>46</v>
      </c>
      <c r="B39">
        <v>40</v>
      </c>
      <c r="C39">
        <v>1</v>
      </c>
      <c r="D39">
        <v>1</v>
      </c>
      <c r="E39">
        <v>3</v>
      </c>
      <c r="F39">
        <v>204</v>
      </c>
      <c r="G39">
        <v>67</v>
      </c>
      <c r="H39">
        <f t="shared" si="0"/>
        <v>0.32843137254901961</v>
      </c>
    </row>
    <row r="40" spans="1:8">
      <c r="A40" t="s">
        <v>46</v>
      </c>
      <c r="B40">
        <v>40</v>
      </c>
      <c r="C40">
        <v>1</v>
      </c>
      <c r="D40">
        <v>1</v>
      </c>
      <c r="E40">
        <v>4</v>
      </c>
      <c r="F40">
        <v>200</v>
      </c>
      <c r="G40">
        <v>121</v>
      </c>
      <c r="H40">
        <f t="shared" si="0"/>
        <v>0.60499999999999998</v>
      </c>
    </row>
    <row r="41" spans="1:8">
      <c r="A41" t="s">
        <v>46</v>
      </c>
      <c r="B41">
        <v>40</v>
      </c>
      <c r="C41">
        <v>1</v>
      </c>
      <c r="D41">
        <v>1</v>
      </c>
      <c r="E41">
        <v>5</v>
      </c>
      <c r="F41">
        <v>212</v>
      </c>
      <c r="G41">
        <v>114</v>
      </c>
      <c r="H41">
        <f t="shared" si="0"/>
        <v>0.53773584905660377</v>
      </c>
    </row>
    <row r="42" spans="1:8">
      <c r="A42" t="s">
        <v>46</v>
      </c>
      <c r="B42">
        <v>40</v>
      </c>
      <c r="C42">
        <v>1</v>
      </c>
      <c r="D42">
        <v>1</v>
      </c>
      <c r="E42">
        <v>6</v>
      </c>
      <c r="F42">
        <v>176</v>
      </c>
      <c r="G42">
        <v>113</v>
      </c>
      <c r="H42">
        <f t="shared" si="0"/>
        <v>0.64204545454545459</v>
      </c>
    </row>
    <row r="43" spans="1:8">
      <c r="A43" t="s">
        <v>46</v>
      </c>
      <c r="B43">
        <v>40</v>
      </c>
      <c r="C43">
        <v>1</v>
      </c>
      <c r="D43">
        <v>1</v>
      </c>
      <c r="E43">
        <v>7</v>
      </c>
      <c r="F43">
        <v>174</v>
      </c>
      <c r="G43">
        <v>10</v>
      </c>
      <c r="H43">
        <f t="shared" si="0"/>
        <v>5.7471264367816091E-2</v>
      </c>
    </row>
    <row r="44" spans="1:8">
      <c r="A44" t="s">
        <v>46</v>
      </c>
      <c r="B44">
        <v>40</v>
      </c>
      <c r="C44">
        <v>1</v>
      </c>
      <c r="D44">
        <v>1</v>
      </c>
      <c r="E44">
        <v>8</v>
      </c>
      <c r="F44">
        <v>190</v>
      </c>
      <c r="G44">
        <v>98</v>
      </c>
      <c r="H44">
        <f t="shared" si="0"/>
        <v>0.51578947368421058</v>
      </c>
    </row>
    <row r="45" spans="1:8">
      <c r="A45" t="s">
        <v>46</v>
      </c>
      <c r="B45">
        <v>40</v>
      </c>
      <c r="C45">
        <v>1</v>
      </c>
      <c r="D45">
        <v>1</v>
      </c>
      <c r="E45">
        <v>9</v>
      </c>
      <c r="F45">
        <v>69</v>
      </c>
      <c r="G45">
        <v>25</v>
      </c>
      <c r="H45">
        <f t="shared" si="0"/>
        <v>0.36231884057971014</v>
      </c>
    </row>
    <row r="46" spans="1:8">
      <c r="A46" t="s">
        <v>46</v>
      </c>
      <c r="B46">
        <v>40</v>
      </c>
      <c r="C46">
        <v>1</v>
      </c>
      <c r="D46">
        <v>1</v>
      </c>
      <c r="E46">
        <v>10</v>
      </c>
      <c r="F46">
        <v>173</v>
      </c>
      <c r="G46">
        <v>25</v>
      </c>
      <c r="H46">
        <f t="shared" si="0"/>
        <v>0.14450867052023122</v>
      </c>
    </row>
    <row r="47" spans="1:8">
      <c r="A47" t="s">
        <v>46</v>
      </c>
      <c r="B47">
        <v>40</v>
      </c>
      <c r="C47">
        <v>1</v>
      </c>
      <c r="D47">
        <v>1</v>
      </c>
      <c r="E47">
        <v>11</v>
      </c>
      <c r="F47">
        <v>97</v>
      </c>
      <c r="G47">
        <v>2</v>
      </c>
      <c r="H47">
        <f t="shared" si="0"/>
        <v>2.0618556701030927E-2</v>
      </c>
    </row>
    <row r="48" spans="1:8">
      <c r="A48" t="s">
        <v>46</v>
      </c>
      <c r="B48">
        <v>40</v>
      </c>
      <c r="C48">
        <v>1</v>
      </c>
      <c r="D48">
        <v>1</v>
      </c>
      <c r="E48">
        <v>12</v>
      </c>
      <c r="F48">
        <v>189</v>
      </c>
      <c r="G48">
        <v>92</v>
      </c>
      <c r="H48">
        <f t="shared" si="0"/>
        <v>0.48677248677248675</v>
      </c>
    </row>
    <row r="49" spans="1:8">
      <c r="A49" t="s">
        <v>46</v>
      </c>
      <c r="B49">
        <v>40</v>
      </c>
      <c r="C49">
        <v>1</v>
      </c>
      <c r="D49">
        <v>2</v>
      </c>
      <c r="E49">
        <v>1</v>
      </c>
      <c r="F49">
        <v>205</v>
      </c>
      <c r="G49">
        <v>105</v>
      </c>
      <c r="H49">
        <f t="shared" si="0"/>
        <v>0.51219512195121952</v>
      </c>
    </row>
    <row r="50" spans="1:8">
      <c r="A50" t="s">
        <v>46</v>
      </c>
      <c r="B50">
        <v>40</v>
      </c>
      <c r="C50">
        <v>1</v>
      </c>
      <c r="D50">
        <v>2</v>
      </c>
      <c r="E50">
        <v>2</v>
      </c>
      <c r="F50">
        <v>168</v>
      </c>
      <c r="G50">
        <v>86</v>
      </c>
      <c r="H50">
        <f t="shared" si="0"/>
        <v>0.51190476190476186</v>
      </c>
    </row>
    <row r="51" spans="1:8">
      <c r="A51" t="s">
        <v>46</v>
      </c>
      <c r="B51">
        <v>40</v>
      </c>
      <c r="C51">
        <v>1</v>
      </c>
      <c r="D51">
        <v>2</v>
      </c>
      <c r="E51">
        <v>3</v>
      </c>
      <c r="F51">
        <v>65</v>
      </c>
      <c r="G51">
        <v>1</v>
      </c>
      <c r="H51">
        <f t="shared" si="0"/>
        <v>1.5384615384615385E-2</v>
      </c>
    </row>
    <row r="52" spans="1:8">
      <c r="A52" t="s">
        <v>46</v>
      </c>
      <c r="B52">
        <v>40</v>
      </c>
      <c r="C52">
        <v>1</v>
      </c>
      <c r="D52">
        <v>2</v>
      </c>
      <c r="E52">
        <v>4</v>
      </c>
      <c r="F52">
        <v>141</v>
      </c>
      <c r="G52">
        <v>77</v>
      </c>
      <c r="H52">
        <f t="shared" si="0"/>
        <v>0.54609929078014185</v>
      </c>
    </row>
    <row r="53" spans="1:8">
      <c r="A53" t="s">
        <v>46</v>
      </c>
      <c r="B53">
        <v>40</v>
      </c>
      <c r="C53">
        <v>1</v>
      </c>
      <c r="D53">
        <v>2</v>
      </c>
      <c r="E53">
        <v>5</v>
      </c>
      <c r="F53">
        <v>137</v>
      </c>
      <c r="G53">
        <v>6</v>
      </c>
      <c r="H53">
        <f t="shared" si="0"/>
        <v>4.3795620437956206E-2</v>
      </c>
    </row>
    <row r="54" spans="1:8">
      <c r="A54" t="s">
        <v>46</v>
      </c>
      <c r="B54">
        <v>40</v>
      </c>
      <c r="C54">
        <v>1</v>
      </c>
      <c r="D54">
        <v>2</v>
      </c>
      <c r="E54">
        <v>6</v>
      </c>
      <c r="F54">
        <v>92</v>
      </c>
      <c r="G54">
        <v>0</v>
      </c>
      <c r="H54">
        <f t="shared" si="0"/>
        <v>0</v>
      </c>
    </row>
    <row r="55" spans="1:8">
      <c r="A55" t="s">
        <v>46</v>
      </c>
      <c r="B55">
        <v>40</v>
      </c>
      <c r="C55">
        <v>1</v>
      </c>
      <c r="D55">
        <v>2</v>
      </c>
      <c r="E55">
        <v>7</v>
      </c>
      <c r="F55">
        <v>96</v>
      </c>
      <c r="G55">
        <v>6</v>
      </c>
      <c r="H55">
        <f t="shared" si="0"/>
        <v>6.25E-2</v>
      </c>
    </row>
    <row r="56" spans="1:8">
      <c r="A56" t="s">
        <v>46</v>
      </c>
      <c r="B56">
        <v>40</v>
      </c>
      <c r="C56">
        <v>1</v>
      </c>
      <c r="D56">
        <v>2</v>
      </c>
      <c r="E56">
        <v>8</v>
      </c>
      <c r="F56">
        <v>75</v>
      </c>
      <c r="G56">
        <v>43</v>
      </c>
      <c r="H56">
        <f t="shared" si="0"/>
        <v>0.57333333333333336</v>
      </c>
    </row>
    <row r="57" spans="1:8">
      <c r="A57" t="s">
        <v>46</v>
      </c>
      <c r="B57">
        <v>40</v>
      </c>
      <c r="C57">
        <v>1</v>
      </c>
      <c r="D57">
        <v>2</v>
      </c>
      <c r="E57">
        <v>9</v>
      </c>
      <c r="F57">
        <v>45</v>
      </c>
      <c r="G57">
        <v>2</v>
      </c>
      <c r="H57">
        <f t="shared" si="0"/>
        <v>4.4444444444444446E-2</v>
      </c>
    </row>
    <row r="58" spans="1:8">
      <c r="A58" t="s">
        <v>46</v>
      </c>
      <c r="B58">
        <v>40</v>
      </c>
      <c r="C58">
        <v>2</v>
      </c>
      <c r="D58">
        <v>1</v>
      </c>
      <c r="E58">
        <v>1</v>
      </c>
      <c r="F58">
        <v>76</v>
      </c>
      <c r="G58">
        <v>10</v>
      </c>
      <c r="H58">
        <f t="shared" si="0"/>
        <v>0.13157894736842105</v>
      </c>
    </row>
    <row r="59" spans="1:8">
      <c r="A59" t="s">
        <v>46</v>
      </c>
      <c r="B59">
        <v>40</v>
      </c>
      <c r="C59">
        <v>2</v>
      </c>
      <c r="D59">
        <v>1</v>
      </c>
      <c r="E59">
        <v>2</v>
      </c>
      <c r="F59">
        <v>122</v>
      </c>
      <c r="G59">
        <v>7</v>
      </c>
      <c r="H59">
        <f t="shared" si="0"/>
        <v>5.737704918032787E-2</v>
      </c>
    </row>
    <row r="60" spans="1:8">
      <c r="A60" t="s">
        <v>46</v>
      </c>
      <c r="B60">
        <v>40</v>
      </c>
      <c r="C60">
        <v>2</v>
      </c>
      <c r="D60">
        <v>1</v>
      </c>
      <c r="E60">
        <v>3</v>
      </c>
      <c r="F60">
        <v>100</v>
      </c>
      <c r="G60">
        <v>89</v>
      </c>
      <c r="H60">
        <f t="shared" si="0"/>
        <v>0.89</v>
      </c>
    </row>
    <row r="61" spans="1:8">
      <c r="A61" t="s">
        <v>46</v>
      </c>
      <c r="B61">
        <v>40</v>
      </c>
      <c r="C61">
        <v>2</v>
      </c>
      <c r="D61">
        <v>1</v>
      </c>
      <c r="E61">
        <v>4</v>
      </c>
      <c r="F61">
        <v>67</v>
      </c>
      <c r="G61">
        <v>1</v>
      </c>
      <c r="H61">
        <f t="shared" si="0"/>
        <v>1.4925373134328358E-2</v>
      </c>
    </row>
    <row r="62" spans="1:8">
      <c r="A62" t="s">
        <v>46</v>
      </c>
      <c r="B62">
        <v>40</v>
      </c>
      <c r="C62">
        <v>2</v>
      </c>
      <c r="D62">
        <v>1</v>
      </c>
      <c r="E62">
        <v>5</v>
      </c>
      <c r="F62">
        <v>145</v>
      </c>
      <c r="G62">
        <v>100</v>
      </c>
      <c r="H62">
        <f t="shared" si="0"/>
        <v>0.68965517241379315</v>
      </c>
    </row>
    <row r="63" spans="1:8">
      <c r="A63" t="s">
        <v>46</v>
      </c>
      <c r="B63">
        <v>40</v>
      </c>
      <c r="C63">
        <v>2</v>
      </c>
      <c r="D63">
        <v>1</v>
      </c>
      <c r="E63">
        <v>6</v>
      </c>
      <c r="F63">
        <v>204</v>
      </c>
      <c r="G63">
        <v>68</v>
      </c>
      <c r="H63">
        <f t="shared" si="0"/>
        <v>0.33333333333333331</v>
      </c>
    </row>
    <row r="64" spans="1:8">
      <c r="A64" t="s">
        <v>46</v>
      </c>
      <c r="B64">
        <v>40</v>
      </c>
      <c r="C64">
        <v>2</v>
      </c>
      <c r="D64">
        <v>1</v>
      </c>
      <c r="E64">
        <v>7</v>
      </c>
      <c r="F64">
        <v>201</v>
      </c>
      <c r="G64">
        <v>123</v>
      </c>
      <c r="H64">
        <f t="shared" si="0"/>
        <v>0.61194029850746268</v>
      </c>
    </row>
    <row r="65" spans="1:8">
      <c r="A65" t="s">
        <v>46</v>
      </c>
      <c r="B65">
        <v>40</v>
      </c>
      <c r="C65">
        <v>2</v>
      </c>
      <c r="D65">
        <v>1</v>
      </c>
      <c r="E65">
        <v>8</v>
      </c>
      <c r="F65">
        <v>211</v>
      </c>
      <c r="G65">
        <v>113</v>
      </c>
      <c r="H65">
        <f t="shared" si="0"/>
        <v>0.53554502369668244</v>
      </c>
    </row>
    <row r="66" spans="1:8">
      <c r="A66" t="s">
        <v>46</v>
      </c>
      <c r="B66">
        <v>40</v>
      </c>
      <c r="C66">
        <v>2</v>
      </c>
      <c r="D66">
        <v>1</v>
      </c>
      <c r="E66">
        <v>9</v>
      </c>
      <c r="F66">
        <v>173</v>
      </c>
      <c r="G66">
        <v>111</v>
      </c>
      <c r="H66">
        <f t="shared" ref="H66:H129" si="1">G66/F66</f>
        <v>0.64161849710982655</v>
      </c>
    </row>
    <row r="67" spans="1:8">
      <c r="A67" t="s">
        <v>46</v>
      </c>
      <c r="B67">
        <v>40</v>
      </c>
      <c r="C67">
        <v>2</v>
      </c>
      <c r="D67">
        <v>1</v>
      </c>
      <c r="E67">
        <v>10</v>
      </c>
      <c r="F67">
        <v>172</v>
      </c>
      <c r="G67">
        <v>11</v>
      </c>
      <c r="H67">
        <f t="shared" si="1"/>
        <v>6.3953488372093026E-2</v>
      </c>
    </row>
    <row r="68" spans="1:8">
      <c r="A68" t="s">
        <v>46</v>
      </c>
      <c r="B68">
        <v>40</v>
      </c>
      <c r="C68">
        <v>2</v>
      </c>
      <c r="D68">
        <v>1</v>
      </c>
      <c r="E68">
        <v>11</v>
      </c>
      <c r="F68">
        <v>191</v>
      </c>
      <c r="G68">
        <v>98</v>
      </c>
      <c r="H68">
        <f t="shared" si="1"/>
        <v>0.51308900523560208</v>
      </c>
    </row>
    <row r="69" spans="1:8">
      <c r="A69" t="s">
        <v>46</v>
      </c>
      <c r="B69">
        <v>40</v>
      </c>
      <c r="C69">
        <v>2</v>
      </c>
      <c r="D69">
        <v>1</v>
      </c>
      <c r="E69">
        <v>12</v>
      </c>
      <c r="F69">
        <v>71</v>
      </c>
      <c r="G69">
        <v>27</v>
      </c>
      <c r="H69">
        <f t="shared" si="1"/>
        <v>0.38028169014084506</v>
      </c>
    </row>
    <row r="70" spans="1:8">
      <c r="A70" t="s">
        <v>46</v>
      </c>
      <c r="B70">
        <v>40</v>
      </c>
      <c r="C70">
        <v>2</v>
      </c>
      <c r="D70">
        <v>1</v>
      </c>
      <c r="E70">
        <v>13</v>
      </c>
      <c r="F70">
        <v>140</v>
      </c>
      <c r="G70">
        <v>123</v>
      </c>
      <c r="H70">
        <f t="shared" si="1"/>
        <v>0.87857142857142856</v>
      </c>
    </row>
    <row r="71" spans="1:8">
      <c r="A71" t="s">
        <v>46</v>
      </c>
      <c r="B71">
        <v>40</v>
      </c>
      <c r="C71">
        <v>2</v>
      </c>
      <c r="D71">
        <v>1</v>
      </c>
      <c r="E71">
        <v>14</v>
      </c>
      <c r="F71">
        <v>98</v>
      </c>
      <c r="G71">
        <v>3</v>
      </c>
      <c r="H71">
        <f t="shared" si="1"/>
        <v>3.0612244897959183E-2</v>
      </c>
    </row>
    <row r="72" spans="1:8">
      <c r="A72" t="s">
        <v>46</v>
      </c>
      <c r="B72">
        <v>40</v>
      </c>
      <c r="C72">
        <v>2</v>
      </c>
      <c r="D72">
        <v>1</v>
      </c>
      <c r="E72">
        <v>15</v>
      </c>
      <c r="F72">
        <v>190</v>
      </c>
      <c r="G72">
        <v>92</v>
      </c>
      <c r="H72">
        <f t="shared" si="1"/>
        <v>0.48421052631578948</v>
      </c>
    </row>
    <row r="73" spans="1:8">
      <c r="A73" t="s">
        <v>46</v>
      </c>
      <c r="B73">
        <v>40</v>
      </c>
      <c r="C73">
        <v>2</v>
      </c>
      <c r="D73">
        <v>1</v>
      </c>
      <c r="E73">
        <v>16</v>
      </c>
      <c r="F73">
        <v>150</v>
      </c>
      <c r="G73">
        <v>104</v>
      </c>
      <c r="H73">
        <f t="shared" si="1"/>
        <v>0.69333333333333336</v>
      </c>
    </row>
    <row r="74" spans="1:8">
      <c r="A74" t="s">
        <v>46</v>
      </c>
      <c r="B74">
        <v>40</v>
      </c>
      <c r="C74">
        <v>2</v>
      </c>
      <c r="D74">
        <v>1</v>
      </c>
      <c r="E74">
        <v>17</v>
      </c>
      <c r="F74">
        <v>166</v>
      </c>
      <c r="G74">
        <v>85</v>
      </c>
      <c r="H74">
        <f t="shared" si="1"/>
        <v>0.51204819277108438</v>
      </c>
    </row>
    <row r="75" spans="1:8">
      <c r="A75" t="s">
        <v>46</v>
      </c>
      <c r="B75">
        <v>40</v>
      </c>
      <c r="C75">
        <v>2</v>
      </c>
      <c r="D75">
        <v>2</v>
      </c>
      <c r="E75">
        <v>1</v>
      </c>
      <c r="F75">
        <v>35</v>
      </c>
      <c r="G75">
        <v>2</v>
      </c>
      <c r="H75">
        <f t="shared" si="1"/>
        <v>5.7142857142857141E-2</v>
      </c>
    </row>
    <row r="76" spans="1:8">
      <c r="A76" t="s">
        <v>46</v>
      </c>
      <c r="B76">
        <v>40</v>
      </c>
      <c r="C76">
        <v>2</v>
      </c>
      <c r="D76">
        <v>2</v>
      </c>
      <c r="E76">
        <v>2</v>
      </c>
      <c r="F76">
        <v>100</v>
      </c>
      <c r="G76">
        <v>75</v>
      </c>
      <c r="H76">
        <f t="shared" si="1"/>
        <v>0.75</v>
      </c>
    </row>
    <row r="77" spans="1:8">
      <c r="A77" t="s">
        <v>46</v>
      </c>
      <c r="B77">
        <v>40</v>
      </c>
      <c r="C77">
        <v>2</v>
      </c>
      <c r="D77">
        <v>2</v>
      </c>
      <c r="E77">
        <v>3</v>
      </c>
      <c r="F77">
        <v>138</v>
      </c>
      <c r="G77">
        <v>8</v>
      </c>
      <c r="H77">
        <f t="shared" si="1"/>
        <v>5.7971014492753624E-2</v>
      </c>
    </row>
    <row r="78" spans="1:8">
      <c r="A78" t="s">
        <v>46</v>
      </c>
      <c r="B78">
        <v>40</v>
      </c>
      <c r="C78">
        <v>2</v>
      </c>
      <c r="D78">
        <v>2</v>
      </c>
      <c r="E78">
        <v>4</v>
      </c>
      <c r="F78">
        <v>45</v>
      </c>
      <c r="G78">
        <v>35</v>
      </c>
      <c r="H78">
        <f t="shared" si="1"/>
        <v>0.77777777777777779</v>
      </c>
    </row>
    <row r="79" spans="1:8">
      <c r="A79" t="s">
        <v>46</v>
      </c>
      <c r="B79">
        <v>40</v>
      </c>
      <c r="C79">
        <v>2</v>
      </c>
      <c r="D79">
        <v>2</v>
      </c>
      <c r="E79">
        <v>5</v>
      </c>
      <c r="F79">
        <v>97</v>
      </c>
      <c r="G79">
        <v>77</v>
      </c>
      <c r="H79">
        <f t="shared" si="1"/>
        <v>0.79381443298969068</v>
      </c>
    </row>
    <row r="80" spans="1:8">
      <c r="A80" t="s">
        <v>46</v>
      </c>
      <c r="B80">
        <v>40</v>
      </c>
      <c r="C80">
        <v>2</v>
      </c>
      <c r="D80">
        <v>2</v>
      </c>
      <c r="E80">
        <v>6</v>
      </c>
      <c r="F80">
        <v>74</v>
      </c>
      <c r="G80">
        <v>44</v>
      </c>
      <c r="H80">
        <f t="shared" si="1"/>
        <v>0.59459459459459463</v>
      </c>
    </row>
    <row r="81" spans="1:8">
      <c r="A81" t="s">
        <v>46</v>
      </c>
      <c r="B81">
        <v>40</v>
      </c>
      <c r="C81">
        <v>2</v>
      </c>
      <c r="D81">
        <v>2</v>
      </c>
      <c r="E81">
        <v>7</v>
      </c>
      <c r="F81">
        <v>45</v>
      </c>
      <c r="G81">
        <v>43</v>
      </c>
      <c r="H81">
        <f t="shared" si="1"/>
        <v>0.9555555555555556</v>
      </c>
    </row>
    <row r="82" spans="1:8">
      <c r="A82" t="s">
        <v>46</v>
      </c>
      <c r="B82">
        <v>40</v>
      </c>
      <c r="C82">
        <v>2</v>
      </c>
      <c r="D82">
        <v>2</v>
      </c>
      <c r="E82">
        <v>8</v>
      </c>
      <c r="F82">
        <v>75</v>
      </c>
      <c r="G82">
        <v>70</v>
      </c>
      <c r="H82">
        <f t="shared" si="1"/>
        <v>0.93333333333333335</v>
      </c>
    </row>
    <row r="83" spans="1:8">
      <c r="A83" t="s">
        <v>46</v>
      </c>
      <c r="B83">
        <v>40</v>
      </c>
      <c r="C83">
        <v>2</v>
      </c>
      <c r="D83">
        <v>2</v>
      </c>
      <c r="E83">
        <v>9</v>
      </c>
      <c r="F83">
        <v>124</v>
      </c>
      <c r="G83">
        <v>8</v>
      </c>
      <c r="H83">
        <f t="shared" si="1"/>
        <v>6.4516129032258063E-2</v>
      </c>
    </row>
    <row r="84" spans="1:8">
      <c r="A84" t="s">
        <v>46</v>
      </c>
      <c r="B84">
        <v>40</v>
      </c>
      <c r="C84">
        <v>2</v>
      </c>
      <c r="D84">
        <v>2</v>
      </c>
      <c r="E84">
        <v>10</v>
      </c>
      <c r="F84">
        <v>50</v>
      </c>
      <c r="G84">
        <v>0</v>
      </c>
      <c r="H84">
        <f t="shared" si="1"/>
        <v>0</v>
      </c>
    </row>
    <row r="85" spans="1:8">
      <c r="A85" t="s">
        <v>47</v>
      </c>
      <c r="B85">
        <v>0</v>
      </c>
      <c r="C85">
        <v>1</v>
      </c>
      <c r="D85">
        <v>1</v>
      </c>
      <c r="E85">
        <v>1</v>
      </c>
      <c r="F85">
        <v>110</v>
      </c>
      <c r="G85">
        <v>100</v>
      </c>
      <c r="H85">
        <f t="shared" si="1"/>
        <v>0.90909090909090906</v>
      </c>
    </row>
    <row r="86" spans="1:8">
      <c r="A86" t="s">
        <v>47</v>
      </c>
      <c r="B86">
        <v>0</v>
      </c>
      <c r="C86">
        <v>1</v>
      </c>
      <c r="D86">
        <v>1</v>
      </c>
      <c r="E86">
        <v>2</v>
      </c>
      <c r="F86">
        <v>124</v>
      </c>
      <c r="G86">
        <v>122</v>
      </c>
      <c r="H86">
        <f t="shared" si="1"/>
        <v>0.9838709677419355</v>
      </c>
    </row>
    <row r="87" spans="1:8">
      <c r="A87" t="s">
        <v>47</v>
      </c>
      <c r="B87">
        <v>0</v>
      </c>
      <c r="C87">
        <v>1</v>
      </c>
      <c r="D87">
        <v>1</v>
      </c>
      <c r="E87">
        <v>3</v>
      </c>
      <c r="F87">
        <v>116</v>
      </c>
      <c r="G87">
        <v>115</v>
      </c>
      <c r="H87">
        <f t="shared" si="1"/>
        <v>0.99137931034482762</v>
      </c>
    </row>
    <row r="88" spans="1:8">
      <c r="A88" t="s">
        <v>47</v>
      </c>
      <c r="B88">
        <v>0</v>
      </c>
      <c r="C88">
        <v>1</v>
      </c>
      <c r="D88">
        <v>1</v>
      </c>
      <c r="E88">
        <v>4</v>
      </c>
      <c r="F88">
        <v>112</v>
      </c>
      <c r="G88">
        <v>88</v>
      </c>
      <c r="H88">
        <f t="shared" si="1"/>
        <v>0.7857142857142857</v>
      </c>
    </row>
    <row r="89" spans="1:8">
      <c r="A89" t="s">
        <v>47</v>
      </c>
      <c r="B89">
        <v>0</v>
      </c>
      <c r="C89">
        <v>1</v>
      </c>
      <c r="D89">
        <v>1</v>
      </c>
      <c r="E89">
        <v>5</v>
      </c>
      <c r="F89">
        <v>112</v>
      </c>
      <c r="G89">
        <v>93</v>
      </c>
      <c r="H89">
        <f t="shared" si="1"/>
        <v>0.8303571428571429</v>
      </c>
    </row>
    <row r="90" spans="1:8">
      <c r="A90" t="s">
        <v>47</v>
      </c>
      <c r="B90">
        <v>0</v>
      </c>
      <c r="C90">
        <v>1</v>
      </c>
      <c r="D90">
        <v>1</v>
      </c>
      <c r="E90">
        <v>6</v>
      </c>
      <c r="F90">
        <v>156</v>
      </c>
      <c r="G90">
        <v>146</v>
      </c>
      <c r="H90">
        <f t="shared" si="1"/>
        <v>0.9358974358974359</v>
      </c>
    </row>
    <row r="91" spans="1:8">
      <c r="A91" t="s">
        <v>47</v>
      </c>
      <c r="B91">
        <v>0</v>
      </c>
      <c r="C91">
        <v>1</v>
      </c>
      <c r="D91">
        <v>1</v>
      </c>
      <c r="E91">
        <v>7</v>
      </c>
      <c r="F91">
        <v>159</v>
      </c>
      <c r="G91">
        <v>110</v>
      </c>
      <c r="H91">
        <f t="shared" si="1"/>
        <v>0.69182389937106914</v>
      </c>
    </row>
    <row r="92" spans="1:8">
      <c r="A92" t="s">
        <v>47</v>
      </c>
      <c r="B92">
        <v>0</v>
      </c>
      <c r="C92">
        <v>1</v>
      </c>
      <c r="D92">
        <v>1</v>
      </c>
      <c r="E92">
        <v>8</v>
      </c>
      <c r="F92">
        <v>123</v>
      </c>
      <c r="G92">
        <v>100</v>
      </c>
      <c r="H92">
        <f t="shared" si="1"/>
        <v>0.81300813008130079</v>
      </c>
    </row>
    <row r="93" spans="1:8">
      <c r="A93" t="s">
        <v>47</v>
      </c>
      <c r="B93">
        <v>0</v>
      </c>
      <c r="C93">
        <v>1</v>
      </c>
      <c r="D93">
        <v>1</v>
      </c>
      <c r="E93">
        <v>9</v>
      </c>
      <c r="F93">
        <v>121</v>
      </c>
      <c r="G93">
        <v>111</v>
      </c>
      <c r="H93">
        <f t="shared" si="1"/>
        <v>0.9173553719008265</v>
      </c>
    </row>
    <row r="94" spans="1:8">
      <c r="A94" t="s">
        <v>47</v>
      </c>
      <c r="B94">
        <v>0</v>
      </c>
      <c r="C94">
        <v>1</v>
      </c>
      <c r="D94">
        <v>1</v>
      </c>
      <c r="E94">
        <v>10</v>
      </c>
      <c r="F94">
        <v>74</v>
      </c>
      <c r="G94">
        <v>25</v>
      </c>
      <c r="H94">
        <f t="shared" si="1"/>
        <v>0.33783783783783783</v>
      </c>
    </row>
    <row r="95" spans="1:8">
      <c r="A95" t="s">
        <v>47</v>
      </c>
      <c r="B95">
        <v>0</v>
      </c>
      <c r="C95">
        <v>1</v>
      </c>
      <c r="D95">
        <v>2</v>
      </c>
      <c r="E95">
        <v>1</v>
      </c>
      <c r="F95">
        <v>113</v>
      </c>
      <c r="G95">
        <v>104</v>
      </c>
      <c r="H95">
        <f t="shared" si="1"/>
        <v>0.92035398230088494</v>
      </c>
    </row>
    <row r="96" spans="1:8">
      <c r="A96" t="s">
        <v>47</v>
      </c>
      <c r="B96">
        <v>0</v>
      </c>
      <c r="C96">
        <v>1</v>
      </c>
      <c r="D96">
        <v>2</v>
      </c>
      <c r="E96">
        <v>2</v>
      </c>
      <c r="F96">
        <v>133</v>
      </c>
      <c r="G96">
        <v>132</v>
      </c>
      <c r="H96">
        <f t="shared" si="1"/>
        <v>0.99248120300751874</v>
      </c>
    </row>
    <row r="97" spans="1:8">
      <c r="A97" t="s">
        <v>47</v>
      </c>
      <c r="B97">
        <v>0</v>
      </c>
      <c r="C97">
        <v>1</v>
      </c>
      <c r="D97">
        <v>2</v>
      </c>
      <c r="E97">
        <v>3</v>
      </c>
      <c r="F97">
        <v>84</v>
      </c>
      <c r="G97">
        <v>83</v>
      </c>
      <c r="H97">
        <f t="shared" si="1"/>
        <v>0.98809523809523814</v>
      </c>
    </row>
    <row r="98" spans="1:8">
      <c r="A98" t="s">
        <v>47</v>
      </c>
      <c r="B98">
        <v>0</v>
      </c>
      <c r="C98">
        <v>1</v>
      </c>
      <c r="D98">
        <v>2</v>
      </c>
      <c r="E98">
        <v>4</v>
      </c>
      <c r="F98">
        <v>167</v>
      </c>
      <c r="G98">
        <v>163</v>
      </c>
      <c r="H98">
        <f t="shared" si="1"/>
        <v>0.9760479041916168</v>
      </c>
    </row>
    <row r="99" spans="1:8">
      <c r="A99" t="s">
        <v>47</v>
      </c>
      <c r="B99">
        <v>0</v>
      </c>
      <c r="C99">
        <v>1</v>
      </c>
      <c r="D99">
        <v>2</v>
      </c>
      <c r="E99">
        <v>5</v>
      </c>
      <c r="F99">
        <v>88</v>
      </c>
      <c r="G99">
        <v>87</v>
      </c>
      <c r="H99">
        <f t="shared" si="1"/>
        <v>0.98863636363636365</v>
      </c>
    </row>
    <row r="100" spans="1:8">
      <c r="A100" t="s">
        <v>47</v>
      </c>
      <c r="B100">
        <v>0</v>
      </c>
      <c r="C100">
        <v>1</v>
      </c>
      <c r="D100">
        <v>2</v>
      </c>
      <c r="E100">
        <v>6</v>
      </c>
      <c r="F100">
        <v>105</v>
      </c>
      <c r="G100">
        <v>103</v>
      </c>
      <c r="H100">
        <f t="shared" si="1"/>
        <v>0.98095238095238091</v>
      </c>
    </row>
    <row r="101" spans="1:8">
      <c r="A101" t="s">
        <v>47</v>
      </c>
      <c r="B101">
        <v>0</v>
      </c>
      <c r="C101">
        <v>1</v>
      </c>
      <c r="D101">
        <v>2</v>
      </c>
      <c r="E101">
        <v>7</v>
      </c>
      <c r="F101">
        <v>197</v>
      </c>
      <c r="G101">
        <v>157</v>
      </c>
      <c r="H101">
        <f t="shared" si="1"/>
        <v>0.79695431472081213</v>
      </c>
    </row>
    <row r="102" spans="1:8">
      <c r="A102" t="s">
        <v>47</v>
      </c>
      <c r="B102">
        <v>0</v>
      </c>
      <c r="C102">
        <v>1</v>
      </c>
      <c r="D102">
        <v>2</v>
      </c>
      <c r="E102">
        <v>8</v>
      </c>
      <c r="F102">
        <v>92</v>
      </c>
      <c r="G102">
        <v>58</v>
      </c>
      <c r="H102">
        <f t="shared" si="1"/>
        <v>0.63043478260869568</v>
      </c>
    </row>
    <row r="103" spans="1:8">
      <c r="A103" t="s">
        <v>47</v>
      </c>
      <c r="B103">
        <v>0</v>
      </c>
      <c r="C103">
        <v>2</v>
      </c>
      <c r="D103">
        <v>1</v>
      </c>
      <c r="E103">
        <v>1</v>
      </c>
      <c r="F103">
        <v>172</v>
      </c>
      <c r="G103">
        <v>155</v>
      </c>
      <c r="H103">
        <f t="shared" si="1"/>
        <v>0.90116279069767447</v>
      </c>
    </row>
    <row r="104" spans="1:8">
      <c r="A104" t="s">
        <v>47</v>
      </c>
      <c r="B104">
        <v>0</v>
      </c>
      <c r="C104">
        <v>2</v>
      </c>
      <c r="D104">
        <v>1</v>
      </c>
      <c r="E104">
        <v>2</v>
      </c>
      <c r="F104">
        <v>100</v>
      </c>
      <c r="G104">
        <v>22</v>
      </c>
      <c r="H104">
        <f t="shared" si="1"/>
        <v>0.22</v>
      </c>
    </row>
    <row r="105" spans="1:8">
      <c r="A105" t="s">
        <v>47</v>
      </c>
      <c r="B105">
        <v>0</v>
      </c>
      <c r="C105">
        <v>2</v>
      </c>
      <c r="D105">
        <v>1</v>
      </c>
      <c r="E105">
        <v>3</v>
      </c>
      <c r="F105">
        <v>93</v>
      </c>
      <c r="G105">
        <v>92</v>
      </c>
      <c r="H105">
        <f t="shared" si="1"/>
        <v>0.989247311827957</v>
      </c>
    </row>
    <row r="106" spans="1:8">
      <c r="A106" t="s">
        <v>47</v>
      </c>
      <c r="B106">
        <v>0</v>
      </c>
      <c r="C106">
        <v>2</v>
      </c>
      <c r="D106">
        <v>1</v>
      </c>
      <c r="E106">
        <v>4</v>
      </c>
      <c r="F106">
        <v>121</v>
      </c>
      <c r="G106">
        <v>118</v>
      </c>
      <c r="H106">
        <f t="shared" si="1"/>
        <v>0.97520661157024791</v>
      </c>
    </row>
    <row r="107" spans="1:8">
      <c r="A107" t="s">
        <v>47</v>
      </c>
      <c r="B107">
        <v>0</v>
      </c>
      <c r="C107">
        <v>2</v>
      </c>
      <c r="D107">
        <v>1</v>
      </c>
      <c r="E107">
        <v>5</v>
      </c>
      <c r="F107">
        <v>119</v>
      </c>
      <c r="G107">
        <v>114</v>
      </c>
      <c r="H107">
        <f t="shared" si="1"/>
        <v>0.95798319327731096</v>
      </c>
    </row>
    <row r="108" spans="1:8">
      <c r="A108" t="s">
        <v>47</v>
      </c>
      <c r="B108">
        <v>0</v>
      </c>
      <c r="C108">
        <v>2</v>
      </c>
      <c r="D108">
        <v>1</v>
      </c>
      <c r="E108">
        <v>6</v>
      </c>
      <c r="F108">
        <v>92</v>
      </c>
      <c r="G108">
        <v>3</v>
      </c>
      <c r="H108">
        <f t="shared" si="1"/>
        <v>3.2608695652173912E-2</v>
      </c>
    </row>
    <row r="109" spans="1:8">
      <c r="A109" t="s">
        <v>47</v>
      </c>
      <c r="B109">
        <v>0</v>
      </c>
      <c r="C109">
        <v>2</v>
      </c>
      <c r="D109">
        <v>1</v>
      </c>
      <c r="E109">
        <v>7</v>
      </c>
      <c r="F109">
        <v>107</v>
      </c>
      <c r="G109">
        <v>100</v>
      </c>
      <c r="H109">
        <f t="shared" si="1"/>
        <v>0.93457943925233644</v>
      </c>
    </row>
    <row r="110" spans="1:8">
      <c r="A110" t="s">
        <v>47</v>
      </c>
      <c r="B110">
        <v>0</v>
      </c>
      <c r="C110">
        <v>2</v>
      </c>
      <c r="D110">
        <v>1</v>
      </c>
      <c r="E110">
        <v>8</v>
      </c>
      <c r="F110">
        <v>90</v>
      </c>
      <c r="G110">
        <v>0</v>
      </c>
      <c r="H110">
        <f t="shared" si="1"/>
        <v>0</v>
      </c>
    </row>
    <row r="111" spans="1:8">
      <c r="A111" t="s">
        <v>47</v>
      </c>
      <c r="B111">
        <v>0</v>
      </c>
      <c r="C111">
        <v>2</v>
      </c>
      <c r="D111">
        <v>1</v>
      </c>
      <c r="E111">
        <v>9</v>
      </c>
      <c r="F111">
        <v>166</v>
      </c>
      <c r="G111">
        <v>0</v>
      </c>
      <c r="H111">
        <f t="shared" si="1"/>
        <v>0</v>
      </c>
    </row>
    <row r="112" spans="1:8">
      <c r="A112" t="s">
        <v>47</v>
      </c>
      <c r="B112">
        <v>0</v>
      </c>
      <c r="C112">
        <v>2</v>
      </c>
      <c r="D112">
        <v>1</v>
      </c>
      <c r="E112">
        <v>10</v>
      </c>
      <c r="F112">
        <v>164</v>
      </c>
      <c r="G112">
        <v>78</v>
      </c>
      <c r="H112">
        <f t="shared" si="1"/>
        <v>0.47560975609756095</v>
      </c>
    </row>
    <row r="113" spans="1:8">
      <c r="A113" t="s">
        <v>47</v>
      </c>
      <c r="B113">
        <v>0</v>
      </c>
      <c r="C113">
        <v>2</v>
      </c>
      <c r="D113">
        <v>1</v>
      </c>
      <c r="E113">
        <v>11</v>
      </c>
      <c r="F113">
        <v>123</v>
      </c>
      <c r="G113">
        <v>100</v>
      </c>
      <c r="H113">
        <f t="shared" si="1"/>
        <v>0.81300813008130079</v>
      </c>
    </row>
    <row r="114" spans="1:8">
      <c r="A114" t="s">
        <v>47</v>
      </c>
      <c r="B114">
        <v>0</v>
      </c>
      <c r="C114">
        <v>2</v>
      </c>
      <c r="D114">
        <v>1</v>
      </c>
      <c r="E114">
        <v>12</v>
      </c>
      <c r="F114">
        <v>54</v>
      </c>
      <c r="G114">
        <v>0</v>
      </c>
      <c r="H114">
        <f t="shared" si="1"/>
        <v>0</v>
      </c>
    </row>
    <row r="115" spans="1:8">
      <c r="A115" t="s">
        <v>47</v>
      </c>
      <c r="B115">
        <v>0</v>
      </c>
      <c r="C115">
        <v>2</v>
      </c>
      <c r="D115">
        <v>1</v>
      </c>
      <c r="E115">
        <v>13</v>
      </c>
      <c r="F115">
        <v>86</v>
      </c>
      <c r="G115">
        <v>82</v>
      </c>
      <c r="H115">
        <f t="shared" si="1"/>
        <v>0.95348837209302328</v>
      </c>
    </row>
    <row r="116" spans="1:8">
      <c r="A116" t="s">
        <v>47</v>
      </c>
      <c r="B116">
        <v>0</v>
      </c>
      <c r="C116">
        <v>2</v>
      </c>
      <c r="D116">
        <v>2</v>
      </c>
      <c r="E116">
        <v>1</v>
      </c>
      <c r="F116">
        <v>181</v>
      </c>
      <c r="G116">
        <v>115</v>
      </c>
      <c r="H116">
        <f t="shared" si="1"/>
        <v>0.63535911602209949</v>
      </c>
    </row>
    <row r="117" spans="1:8">
      <c r="A117" t="s">
        <v>47</v>
      </c>
      <c r="B117">
        <v>0</v>
      </c>
      <c r="C117">
        <v>2</v>
      </c>
      <c r="D117">
        <v>2</v>
      </c>
      <c r="E117">
        <v>2</v>
      </c>
      <c r="F117">
        <v>207</v>
      </c>
      <c r="G117">
        <v>200</v>
      </c>
      <c r="H117">
        <f t="shared" si="1"/>
        <v>0.96618357487922701</v>
      </c>
    </row>
    <row r="118" spans="1:8">
      <c r="A118" t="s">
        <v>47</v>
      </c>
      <c r="B118">
        <v>0</v>
      </c>
      <c r="C118">
        <v>2</v>
      </c>
      <c r="D118">
        <v>2</v>
      </c>
      <c r="E118">
        <v>3</v>
      </c>
      <c r="F118">
        <v>212</v>
      </c>
      <c r="G118">
        <v>172</v>
      </c>
      <c r="H118">
        <f t="shared" si="1"/>
        <v>0.81132075471698117</v>
      </c>
    </row>
    <row r="119" spans="1:8">
      <c r="A119" t="s">
        <v>47</v>
      </c>
      <c r="B119">
        <v>0</v>
      </c>
      <c r="C119">
        <v>2</v>
      </c>
      <c r="D119">
        <v>2</v>
      </c>
      <c r="E119">
        <v>4</v>
      </c>
      <c r="F119">
        <v>200</v>
      </c>
      <c r="G119">
        <v>116</v>
      </c>
      <c r="H119">
        <f t="shared" si="1"/>
        <v>0.57999999999999996</v>
      </c>
    </row>
    <row r="120" spans="1:8">
      <c r="A120" t="s">
        <v>47</v>
      </c>
      <c r="B120">
        <v>0</v>
      </c>
      <c r="C120">
        <v>2</v>
      </c>
      <c r="D120">
        <v>2</v>
      </c>
      <c r="E120">
        <v>5</v>
      </c>
      <c r="F120">
        <v>100</v>
      </c>
      <c r="G120">
        <v>70</v>
      </c>
      <c r="H120">
        <f t="shared" si="1"/>
        <v>0.7</v>
      </c>
    </row>
    <row r="121" spans="1:8">
      <c r="A121" t="s">
        <v>47</v>
      </c>
      <c r="B121">
        <v>0</v>
      </c>
      <c r="C121">
        <v>2</v>
      </c>
      <c r="D121">
        <v>2</v>
      </c>
      <c r="E121">
        <v>6</v>
      </c>
      <c r="F121">
        <v>219</v>
      </c>
      <c r="G121">
        <v>194</v>
      </c>
      <c r="H121">
        <f t="shared" si="1"/>
        <v>0.88584474885844744</v>
      </c>
    </row>
    <row r="122" spans="1:8">
      <c r="A122" t="s">
        <v>47</v>
      </c>
      <c r="B122">
        <v>0</v>
      </c>
      <c r="C122">
        <v>2</v>
      </c>
      <c r="D122">
        <v>2</v>
      </c>
      <c r="E122">
        <v>7</v>
      </c>
      <c r="F122">
        <v>49</v>
      </c>
      <c r="G122">
        <v>4</v>
      </c>
      <c r="H122">
        <f t="shared" si="1"/>
        <v>8.1632653061224483E-2</v>
      </c>
    </row>
    <row r="123" spans="1:8">
      <c r="A123" t="s">
        <v>47</v>
      </c>
      <c r="B123">
        <v>0</v>
      </c>
      <c r="C123">
        <v>2</v>
      </c>
      <c r="D123">
        <v>2</v>
      </c>
      <c r="E123">
        <v>8</v>
      </c>
      <c r="F123">
        <v>205</v>
      </c>
      <c r="G123">
        <v>67</v>
      </c>
      <c r="H123">
        <f t="shared" si="1"/>
        <v>0.32682926829268294</v>
      </c>
    </row>
    <row r="124" spans="1:8">
      <c r="A124" t="s">
        <v>47</v>
      </c>
      <c r="B124">
        <v>40</v>
      </c>
      <c r="C124">
        <v>1</v>
      </c>
      <c r="D124">
        <v>1</v>
      </c>
      <c r="E124">
        <v>1</v>
      </c>
      <c r="F124">
        <v>157</v>
      </c>
      <c r="G124">
        <v>57</v>
      </c>
      <c r="H124">
        <f t="shared" si="1"/>
        <v>0.36305732484076431</v>
      </c>
    </row>
    <row r="125" spans="1:8">
      <c r="A125" t="s">
        <v>47</v>
      </c>
      <c r="B125">
        <v>40</v>
      </c>
      <c r="C125">
        <v>1</v>
      </c>
      <c r="D125">
        <v>1</v>
      </c>
      <c r="E125">
        <v>2</v>
      </c>
      <c r="F125">
        <v>175</v>
      </c>
      <c r="G125">
        <v>82</v>
      </c>
      <c r="H125">
        <f t="shared" si="1"/>
        <v>0.46857142857142858</v>
      </c>
    </row>
    <row r="126" spans="1:8">
      <c r="A126" t="s">
        <v>47</v>
      </c>
      <c r="B126">
        <v>40</v>
      </c>
      <c r="C126">
        <v>1</v>
      </c>
      <c r="D126">
        <v>1</v>
      </c>
      <c r="E126">
        <v>3</v>
      </c>
      <c r="F126">
        <v>134</v>
      </c>
      <c r="G126">
        <v>62</v>
      </c>
      <c r="H126">
        <f t="shared" si="1"/>
        <v>0.46268656716417911</v>
      </c>
    </row>
    <row r="127" spans="1:8">
      <c r="A127" t="s">
        <v>47</v>
      </c>
      <c r="B127">
        <v>40</v>
      </c>
      <c r="C127">
        <v>1</v>
      </c>
      <c r="D127">
        <v>1</v>
      </c>
      <c r="E127">
        <v>4</v>
      </c>
      <c r="F127">
        <v>163</v>
      </c>
      <c r="G127">
        <v>20</v>
      </c>
      <c r="H127">
        <f t="shared" si="1"/>
        <v>0.12269938650306748</v>
      </c>
    </row>
    <row r="128" spans="1:8">
      <c r="A128" t="s">
        <v>47</v>
      </c>
      <c r="B128">
        <v>40</v>
      </c>
      <c r="C128">
        <v>1</v>
      </c>
      <c r="D128">
        <v>1</v>
      </c>
      <c r="E128">
        <v>5</v>
      </c>
      <c r="F128">
        <v>51</v>
      </c>
      <c r="G128">
        <v>21</v>
      </c>
      <c r="H128">
        <f t="shared" si="1"/>
        <v>0.41176470588235292</v>
      </c>
    </row>
    <row r="129" spans="1:8">
      <c r="A129" t="s">
        <v>47</v>
      </c>
      <c r="B129">
        <v>40</v>
      </c>
      <c r="C129">
        <v>1</v>
      </c>
      <c r="D129">
        <v>1</v>
      </c>
      <c r="E129">
        <v>6</v>
      </c>
      <c r="F129">
        <v>131</v>
      </c>
      <c r="G129">
        <v>11</v>
      </c>
      <c r="H129">
        <f t="shared" si="1"/>
        <v>8.3969465648854963E-2</v>
      </c>
    </row>
    <row r="130" spans="1:8">
      <c r="A130" t="s">
        <v>47</v>
      </c>
      <c r="B130">
        <v>40</v>
      </c>
      <c r="C130">
        <v>1</v>
      </c>
      <c r="D130">
        <v>1</v>
      </c>
      <c r="E130">
        <v>7</v>
      </c>
      <c r="F130">
        <v>242</v>
      </c>
      <c r="G130">
        <v>2</v>
      </c>
      <c r="H130">
        <f t="shared" ref="H130:H193" si="2">G130/F130</f>
        <v>8.2644628099173556E-3</v>
      </c>
    </row>
    <row r="131" spans="1:8">
      <c r="A131" t="s">
        <v>47</v>
      </c>
      <c r="B131">
        <v>40</v>
      </c>
      <c r="C131">
        <v>1</v>
      </c>
      <c r="D131">
        <v>1</v>
      </c>
      <c r="E131">
        <v>8</v>
      </c>
      <c r="F131">
        <v>182</v>
      </c>
      <c r="G131">
        <v>55</v>
      </c>
      <c r="H131">
        <f t="shared" si="2"/>
        <v>0.30219780219780218</v>
      </c>
    </row>
    <row r="132" spans="1:8">
      <c r="A132" t="s">
        <v>47</v>
      </c>
      <c r="B132">
        <v>40</v>
      </c>
      <c r="C132">
        <v>1</v>
      </c>
      <c r="D132">
        <v>1</v>
      </c>
      <c r="E132">
        <v>9</v>
      </c>
      <c r="F132">
        <v>143</v>
      </c>
      <c r="G132">
        <v>10</v>
      </c>
      <c r="H132">
        <f t="shared" si="2"/>
        <v>6.9930069930069935E-2</v>
      </c>
    </row>
    <row r="133" spans="1:8">
      <c r="A133" t="s">
        <v>47</v>
      </c>
      <c r="B133">
        <v>40</v>
      </c>
      <c r="C133">
        <v>1</v>
      </c>
      <c r="D133">
        <v>1</v>
      </c>
      <c r="E133">
        <v>10</v>
      </c>
      <c r="F133">
        <v>191</v>
      </c>
      <c r="G133">
        <v>7</v>
      </c>
      <c r="H133">
        <f t="shared" si="2"/>
        <v>3.6649214659685861E-2</v>
      </c>
    </row>
    <row r="134" spans="1:8">
      <c r="A134" t="s">
        <v>47</v>
      </c>
      <c r="B134">
        <v>40</v>
      </c>
      <c r="C134">
        <v>1</v>
      </c>
      <c r="D134">
        <v>1</v>
      </c>
      <c r="E134">
        <v>11</v>
      </c>
      <c r="F134">
        <v>256</v>
      </c>
      <c r="G134">
        <v>83</v>
      </c>
      <c r="H134">
        <f t="shared" si="2"/>
        <v>0.32421875</v>
      </c>
    </row>
    <row r="135" spans="1:8">
      <c r="A135" t="s">
        <v>47</v>
      </c>
      <c r="B135">
        <v>40</v>
      </c>
      <c r="C135">
        <v>1</v>
      </c>
      <c r="D135">
        <v>2</v>
      </c>
      <c r="E135">
        <v>1</v>
      </c>
      <c r="F135">
        <v>129</v>
      </c>
      <c r="G135">
        <v>21</v>
      </c>
      <c r="H135">
        <f t="shared" si="2"/>
        <v>0.16279069767441862</v>
      </c>
    </row>
    <row r="136" spans="1:8">
      <c r="A136" t="s">
        <v>47</v>
      </c>
      <c r="B136">
        <v>40</v>
      </c>
      <c r="C136">
        <v>1</v>
      </c>
      <c r="D136">
        <v>2</v>
      </c>
      <c r="E136">
        <v>2</v>
      </c>
      <c r="F136">
        <v>106</v>
      </c>
      <c r="G136">
        <v>0</v>
      </c>
      <c r="H136">
        <f t="shared" si="2"/>
        <v>0</v>
      </c>
    </row>
    <row r="137" spans="1:8">
      <c r="A137" t="s">
        <v>47</v>
      </c>
      <c r="B137">
        <v>40</v>
      </c>
      <c r="C137">
        <v>1</v>
      </c>
      <c r="D137">
        <v>2</v>
      </c>
      <c r="E137">
        <v>3</v>
      </c>
      <c r="F137">
        <v>103</v>
      </c>
      <c r="G137">
        <v>32</v>
      </c>
      <c r="H137">
        <f t="shared" si="2"/>
        <v>0.31067961165048541</v>
      </c>
    </row>
    <row r="138" spans="1:8">
      <c r="A138" t="s">
        <v>47</v>
      </c>
      <c r="B138">
        <v>40</v>
      </c>
      <c r="C138">
        <v>1</v>
      </c>
      <c r="D138">
        <v>2</v>
      </c>
      <c r="E138">
        <v>4</v>
      </c>
      <c r="F138">
        <v>87</v>
      </c>
      <c r="G138">
        <v>0</v>
      </c>
      <c r="H138">
        <f t="shared" si="2"/>
        <v>0</v>
      </c>
    </row>
    <row r="139" spans="1:8">
      <c r="A139" t="s">
        <v>47</v>
      </c>
      <c r="B139">
        <v>40</v>
      </c>
      <c r="C139">
        <v>1</v>
      </c>
      <c r="D139">
        <v>2</v>
      </c>
      <c r="E139">
        <v>5</v>
      </c>
      <c r="F139">
        <v>76</v>
      </c>
      <c r="G139">
        <v>2</v>
      </c>
      <c r="H139">
        <f t="shared" si="2"/>
        <v>2.6315789473684209E-2</v>
      </c>
    </row>
    <row r="140" spans="1:8">
      <c r="A140" t="s">
        <v>47</v>
      </c>
      <c r="B140">
        <v>40</v>
      </c>
      <c r="C140">
        <v>1</v>
      </c>
      <c r="D140">
        <v>2</v>
      </c>
      <c r="E140">
        <v>6</v>
      </c>
      <c r="F140">
        <v>171</v>
      </c>
      <c r="G140">
        <v>120</v>
      </c>
      <c r="H140">
        <f t="shared" si="2"/>
        <v>0.70175438596491224</v>
      </c>
    </row>
    <row r="141" spans="1:8">
      <c r="A141" t="s">
        <v>47</v>
      </c>
      <c r="B141">
        <v>40</v>
      </c>
      <c r="C141">
        <v>1</v>
      </c>
      <c r="D141">
        <v>2</v>
      </c>
      <c r="E141">
        <v>7</v>
      </c>
      <c r="F141">
        <v>83</v>
      </c>
      <c r="G141">
        <v>5</v>
      </c>
      <c r="H141">
        <f t="shared" si="2"/>
        <v>6.0240963855421686E-2</v>
      </c>
    </row>
    <row r="142" spans="1:8">
      <c r="A142" t="s">
        <v>47</v>
      </c>
      <c r="B142">
        <v>40</v>
      </c>
      <c r="C142">
        <v>1</v>
      </c>
      <c r="D142">
        <v>2</v>
      </c>
      <c r="E142">
        <v>8</v>
      </c>
      <c r="F142">
        <v>9</v>
      </c>
      <c r="G142">
        <v>0</v>
      </c>
      <c r="H142">
        <f t="shared" si="2"/>
        <v>0</v>
      </c>
    </row>
    <row r="143" spans="1:8">
      <c r="A143" t="s">
        <v>47</v>
      </c>
      <c r="B143">
        <v>40</v>
      </c>
      <c r="C143">
        <v>1</v>
      </c>
      <c r="D143">
        <v>2</v>
      </c>
      <c r="E143">
        <v>9</v>
      </c>
      <c r="F143">
        <v>141</v>
      </c>
      <c r="G143">
        <v>80</v>
      </c>
      <c r="H143">
        <f t="shared" si="2"/>
        <v>0.56737588652482274</v>
      </c>
    </row>
    <row r="144" spans="1:8">
      <c r="A144" t="s">
        <v>47</v>
      </c>
      <c r="B144">
        <v>40</v>
      </c>
      <c r="C144">
        <v>1</v>
      </c>
      <c r="D144">
        <v>2</v>
      </c>
      <c r="E144">
        <v>10</v>
      </c>
      <c r="F144">
        <v>107</v>
      </c>
      <c r="G144">
        <v>79</v>
      </c>
      <c r="H144">
        <f t="shared" si="2"/>
        <v>0.73831775700934577</v>
      </c>
    </row>
    <row r="145" spans="1:8">
      <c r="A145" t="s">
        <v>47</v>
      </c>
      <c r="B145">
        <v>40</v>
      </c>
      <c r="C145">
        <v>1</v>
      </c>
      <c r="D145">
        <v>2</v>
      </c>
      <c r="E145">
        <v>11</v>
      </c>
      <c r="F145">
        <v>88</v>
      </c>
      <c r="G145">
        <v>78</v>
      </c>
      <c r="H145">
        <f t="shared" si="2"/>
        <v>0.88636363636363635</v>
      </c>
    </row>
    <row r="146" spans="1:8">
      <c r="A146" t="s">
        <v>47</v>
      </c>
      <c r="B146">
        <v>40</v>
      </c>
      <c r="C146">
        <v>1</v>
      </c>
      <c r="D146">
        <v>2</v>
      </c>
      <c r="E146">
        <v>12</v>
      </c>
      <c r="F146">
        <v>117</v>
      </c>
      <c r="G146">
        <v>61</v>
      </c>
      <c r="H146">
        <f t="shared" si="2"/>
        <v>0.5213675213675214</v>
      </c>
    </row>
    <row r="147" spans="1:8">
      <c r="A147" t="s">
        <v>47</v>
      </c>
      <c r="B147">
        <v>40</v>
      </c>
      <c r="C147">
        <v>1</v>
      </c>
      <c r="D147">
        <v>2</v>
      </c>
      <c r="E147">
        <v>13</v>
      </c>
      <c r="F147">
        <v>188</v>
      </c>
      <c r="G147">
        <v>90</v>
      </c>
      <c r="H147">
        <f t="shared" si="2"/>
        <v>0.47872340425531917</v>
      </c>
    </row>
    <row r="148" spans="1:8">
      <c r="A148" t="s">
        <v>47</v>
      </c>
      <c r="B148">
        <v>40</v>
      </c>
      <c r="C148">
        <v>1</v>
      </c>
      <c r="D148">
        <v>2</v>
      </c>
      <c r="E148">
        <v>14</v>
      </c>
      <c r="F148">
        <v>151</v>
      </c>
      <c r="G148">
        <v>44</v>
      </c>
      <c r="H148">
        <f t="shared" si="2"/>
        <v>0.29139072847682118</v>
      </c>
    </row>
    <row r="149" spans="1:8">
      <c r="A149" t="s">
        <v>47</v>
      </c>
      <c r="B149">
        <v>40</v>
      </c>
      <c r="C149">
        <v>1</v>
      </c>
      <c r="D149">
        <v>2</v>
      </c>
      <c r="E149">
        <v>15</v>
      </c>
      <c r="F149">
        <v>52</v>
      </c>
      <c r="G149">
        <v>34</v>
      </c>
      <c r="H149">
        <f t="shared" si="2"/>
        <v>0.65384615384615385</v>
      </c>
    </row>
    <row r="150" spans="1:8">
      <c r="A150" t="s">
        <v>47</v>
      </c>
      <c r="B150">
        <v>40</v>
      </c>
      <c r="C150">
        <v>2</v>
      </c>
      <c r="D150">
        <v>1</v>
      </c>
      <c r="E150">
        <v>1</v>
      </c>
      <c r="F150">
        <v>160</v>
      </c>
      <c r="G150">
        <v>103</v>
      </c>
      <c r="H150">
        <f t="shared" si="2"/>
        <v>0.64375000000000004</v>
      </c>
    </row>
    <row r="151" spans="1:8">
      <c r="A151" t="s">
        <v>47</v>
      </c>
      <c r="B151">
        <v>40</v>
      </c>
      <c r="C151">
        <v>2</v>
      </c>
      <c r="D151">
        <v>1</v>
      </c>
      <c r="E151">
        <v>2</v>
      </c>
      <c r="F151">
        <v>172</v>
      </c>
      <c r="G151">
        <v>81</v>
      </c>
      <c r="H151">
        <f t="shared" si="2"/>
        <v>0.47093023255813954</v>
      </c>
    </row>
    <row r="152" spans="1:8">
      <c r="A152" t="s">
        <v>47</v>
      </c>
      <c r="B152">
        <v>40</v>
      </c>
      <c r="C152">
        <v>2</v>
      </c>
      <c r="D152">
        <v>1</v>
      </c>
      <c r="E152">
        <v>3</v>
      </c>
      <c r="F152">
        <v>134</v>
      </c>
      <c r="G152">
        <v>63</v>
      </c>
      <c r="H152">
        <f t="shared" si="2"/>
        <v>0.47014925373134331</v>
      </c>
    </row>
    <row r="153" spans="1:8">
      <c r="A153" t="s">
        <v>47</v>
      </c>
      <c r="B153">
        <v>40</v>
      </c>
      <c r="C153">
        <v>2</v>
      </c>
      <c r="D153">
        <v>1</v>
      </c>
      <c r="E153">
        <v>4</v>
      </c>
      <c r="F153">
        <v>161</v>
      </c>
      <c r="G153">
        <v>20</v>
      </c>
      <c r="H153">
        <f t="shared" si="2"/>
        <v>0.12422360248447205</v>
      </c>
    </row>
    <row r="154" spans="1:8">
      <c r="A154" t="s">
        <v>47</v>
      </c>
      <c r="B154">
        <v>40</v>
      </c>
      <c r="C154">
        <v>2</v>
      </c>
      <c r="D154">
        <v>1</v>
      </c>
      <c r="E154">
        <v>5</v>
      </c>
      <c r="F154">
        <v>53</v>
      </c>
      <c r="G154">
        <v>23</v>
      </c>
      <c r="H154">
        <f t="shared" si="2"/>
        <v>0.43396226415094341</v>
      </c>
    </row>
    <row r="155" spans="1:8">
      <c r="A155" t="s">
        <v>47</v>
      </c>
      <c r="B155">
        <v>40</v>
      </c>
      <c r="C155">
        <v>2</v>
      </c>
      <c r="D155">
        <v>1</v>
      </c>
      <c r="E155">
        <v>6</v>
      </c>
      <c r="F155">
        <v>129</v>
      </c>
      <c r="G155">
        <v>10</v>
      </c>
      <c r="H155">
        <f t="shared" si="2"/>
        <v>7.7519379844961239E-2</v>
      </c>
    </row>
    <row r="156" spans="1:8">
      <c r="A156" t="s">
        <v>47</v>
      </c>
      <c r="B156">
        <v>40</v>
      </c>
      <c r="C156">
        <v>2</v>
      </c>
      <c r="D156">
        <v>1</v>
      </c>
      <c r="E156">
        <v>7</v>
      </c>
      <c r="F156">
        <v>243</v>
      </c>
      <c r="G156">
        <v>4</v>
      </c>
      <c r="H156">
        <f t="shared" si="2"/>
        <v>1.646090534979424E-2</v>
      </c>
    </row>
    <row r="157" spans="1:8">
      <c r="A157" t="s">
        <v>47</v>
      </c>
      <c r="B157">
        <v>40</v>
      </c>
      <c r="C157">
        <v>2</v>
      </c>
      <c r="D157">
        <v>1</v>
      </c>
      <c r="E157">
        <v>8</v>
      </c>
      <c r="F157">
        <v>182</v>
      </c>
      <c r="G157">
        <v>156</v>
      </c>
      <c r="H157">
        <f t="shared" si="2"/>
        <v>0.8571428571428571</v>
      </c>
    </row>
    <row r="158" spans="1:8">
      <c r="A158" t="s">
        <v>47</v>
      </c>
      <c r="B158">
        <v>40</v>
      </c>
      <c r="C158">
        <v>2</v>
      </c>
      <c r="D158">
        <v>1</v>
      </c>
      <c r="E158">
        <v>9</v>
      </c>
      <c r="F158">
        <v>143</v>
      </c>
      <c r="G158">
        <v>11</v>
      </c>
      <c r="H158">
        <f t="shared" si="2"/>
        <v>7.6923076923076927E-2</v>
      </c>
    </row>
    <row r="159" spans="1:8">
      <c r="A159" t="s">
        <v>47</v>
      </c>
      <c r="B159">
        <v>40</v>
      </c>
      <c r="C159">
        <v>2</v>
      </c>
      <c r="D159">
        <v>1</v>
      </c>
      <c r="E159">
        <v>10</v>
      </c>
      <c r="F159">
        <v>192</v>
      </c>
      <c r="G159">
        <v>167</v>
      </c>
      <c r="H159">
        <f t="shared" si="2"/>
        <v>0.86979166666666663</v>
      </c>
    </row>
    <row r="160" spans="1:8">
      <c r="A160" t="s">
        <v>47</v>
      </c>
      <c r="B160">
        <v>40</v>
      </c>
      <c r="C160">
        <v>2</v>
      </c>
      <c r="D160">
        <v>1</v>
      </c>
      <c r="E160">
        <v>11</v>
      </c>
      <c r="F160">
        <v>257</v>
      </c>
      <c r="G160">
        <v>85</v>
      </c>
      <c r="H160">
        <f t="shared" si="2"/>
        <v>0.33073929961089493</v>
      </c>
    </row>
    <row r="161" spans="1:8">
      <c r="A161" t="s">
        <v>47</v>
      </c>
      <c r="B161">
        <v>40</v>
      </c>
      <c r="C161">
        <v>2</v>
      </c>
      <c r="D161">
        <v>1</v>
      </c>
      <c r="E161">
        <v>12</v>
      </c>
      <c r="F161">
        <v>130</v>
      </c>
      <c r="G161">
        <v>22</v>
      </c>
      <c r="H161">
        <f t="shared" si="2"/>
        <v>0.16923076923076924</v>
      </c>
    </row>
    <row r="162" spans="1:8">
      <c r="A162" t="s">
        <v>47</v>
      </c>
      <c r="B162">
        <v>40</v>
      </c>
      <c r="C162">
        <v>2</v>
      </c>
      <c r="D162">
        <v>1</v>
      </c>
      <c r="E162">
        <v>13</v>
      </c>
      <c r="F162">
        <v>105</v>
      </c>
      <c r="G162">
        <v>0</v>
      </c>
      <c r="H162">
        <f t="shared" si="2"/>
        <v>0</v>
      </c>
    </row>
    <row r="163" spans="1:8">
      <c r="A163" t="s">
        <v>47</v>
      </c>
      <c r="B163">
        <v>40</v>
      </c>
      <c r="C163">
        <v>2</v>
      </c>
      <c r="D163">
        <v>1</v>
      </c>
      <c r="E163">
        <v>14</v>
      </c>
      <c r="F163">
        <v>102</v>
      </c>
      <c r="G163">
        <v>33</v>
      </c>
      <c r="H163">
        <f t="shared" si="2"/>
        <v>0.3235294117647059</v>
      </c>
    </row>
    <row r="164" spans="1:8">
      <c r="A164" t="s">
        <v>47</v>
      </c>
      <c r="B164">
        <v>40</v>
      </c>
      <c r="C164">
        <v>2</v>
      </c>
      <c r="D164">
        <v>1</v>
      </c>
      <c r="E164">
        <v>15</v>
      </c>
      <c r="F164">
        <v>85</v>
      </c>
      <c r="G164">
        <v>78</v>
      </c>
      <c r="H164">
        <f t="shared" si="2"/>
        <v>0.91764705882352937</v>
      </c>
    </row>
    <row r="165" spans="1:8">
      <c r="A165" t="s">
        <v>47</v>
      </c>
      <c r="B165">
        <v>40</v>
      </c>
      <c r="C165">
        <v>2</v>
      </c>
      <c r="D165">
        <v>2</v>
      </c>
      <c r="E165">
        <v>1</v>
      </c>
      <c r="F165">
        <v>76</v>
      </c>
      <c r="G165">
        <v>1</v>
      </c>
      <c r="H165">
        <f t="shared" si="2"/>
        <v>1.3157894736842105E-2</v>
      </c>
    </row>
    <row r="166" spans="1:8">
      <c r="A166" t="s">
        <v>47</v>
      </c>
      <c r="B166">
        <v>40</v>
      </c>
      <c r="C166">
        <v>2</v>
      </c>
      <c r="D166">
        <v>2</v>
      </c>
      <c r="E166">
        <v>2</v>
      </c>
      <c r="F166">
        <v>175</v>
      </c>
      <c r="G166">
        <v>122</v>
      </c>
      <c r="H166">
        <f t="shared" si="2"/>
        <v>0.69714285714285718</v>
      </c>
    </row>
    <row r="167" spans="1:8">
      <c r="A167" t="s">
        <v>47</v>
      </c>
      <c r="B167">
        <v>40</v>
      </c>
      <c r="C167">
        <v>2</v>
      </c>
      <c r="D167">
        <v>2</v>
      </c>
      <c r="E167">
        <v>3</v>
      </c>
      <c r="F167">
        <v>83</v>
      </c>
      <c r="G167">
        <v>7</v>
      </c>
      <c r="H167">
        <f t="shared" si="2"/>
        <v>8.4337349397590355E-2</v>
      </c>
    </row>
    <row r="168" spans="1:8">
      <c r="A168" t="s">
        <v>47</v>
      </c>
      <c r="B168">
        <v>40</v>
      </c>
      <c r="C168">
        <v>2</v>
      </c>
      <c r="D168">
        <v>2</v>
      </c>
      <c r="E168">
        <v>4</v>
      </c>
      <c r="F168">
        <v>9</v>
      </c>
      <c r="G168">
        <v>5</v>
      </c>
      <c r="H168">
        <f t="shared" si="2"/>
        <v>0.55555555555555558</v>
      </c>
    </row>
    <row r="169" spans="1:8">
      <c r="A169" t="s">
        <v>47</v>
      </c>
      <c r="B169">
        <v>40</v>
      </c>
      <c r="C169">
        <v>2</v>
      </c>
      <c r="D169">
        <v>2</v>
      </c>
      <c r="E169">
        <v>5</v>
      </c>
      <c r="F169">
        <v>141</v>
      </c>
      <c r="G169">
        <v>122</v>
      </c>
      <c r="H169">
        <f t="shared" si="2"/>
        <v>0.86524822695035464</v>
      </c>
    </row>
    <row r="170" spans="1:8">
      <c r="A170" t="s">
        <v>47</v>
      </c>
      <c r="B170">
        <v>40</v>
      </c>
      <c r="C170">
        <v>2</v>
      </c>
      <c r="D170">
        <v>2</v>
      </c>
      <c r="E170">
        <v>6</v>
      </c>
      <c r="F170">
        <v>108</v>
      </c>
      <c r="G170">
        <v>80</v>
      </c>
      <c r="H170">
        <f t="shared" si="2"/>
        <v>0.7407407407407407</v>
      </c>
    </row>
    <row r="171" spans="1:8">
      <c r="A171" t="s">
        <v>47</v>
      </c>
      <c r="B171">
        <v>40</v>
      </c>
      <c r="C171">
        <v>2</v>
      </c>
      <c r="D171">
        <v>2</v>
      </c>
      <c r="E171">
        <v>7</v>
      </c>
      <c r="F171">
        <v>86</v>
      </c>
      <c r="G171">
        <v>0</v>
      </c>
      <c r="H171">
        <f t="shared" si="2"/>
        <v>0</v>
      </c>
    </row>
    <row r="172" spans="1:8">
      <c r="A172" t="s">
        <v>47</v>
      </c>
      <c r="B172">
        <v>40</v>
      </c>
      <c r="C172">
        <v>2</v>
      </c>
      <c r="D172">
        <v>2</v>
      </c>
      <c r="E172">
        <v>8</v>
      </c>
      <c r="F172">
        <v>117</v>
      </c>
      <c r="G172">
        <v>62</v>
      </c>
      <c r="H172">
        <f t="shared" si="2"/>
        <v>0.52991452991452992</v>
      </c>
    </row>
    <row r="173" spans="1:8">
      <c r="A173" t="s">
        <v>47</v>
      </c>
      <c r="B173">
        <v>40</v>
      </c>
      <c r="C173">
        <v>2</v>
      </c>
      <c r="D173">
        <v>2</v>
      </c>
      <c r="E173">
        <v>9</v>
      </c>
      <c r="F173">
        <v>189</v>
      </c>
      <c r="G173">
        <v>91</v>
      </c>
      <c r="H173">
        <f t="shared" si="2"/>
        <v>0.48148148148148145</v>
      </c>
    </row>
    <row r="174" spans="1:8">
      <c r="A174" t="s">
        <v>47</v>
      </c>
      <c r="B174">
        <v>40</v>
      </c>
      <c r="C174">
        <v>2</v>
      </c>
      <c r="D174">
        <v>2</v>
      </c>
      <c r="E174">
        <v>10</v>
      </c>
      <c r="F174">
        <v>151</v>
      </c>
      <c r="G174">
        <v>45</v>
      </c>
      <c r="H174">
        <f t="shared" si="2"/>
        <v>0.29801324503311261</v>
      </c>
    </row>
    <row r="175" spans="1:8">
      <c r="A175" t="s">
        <v>47</v>
      </c>
      <c r="B175">
        <v>40</v>
      </c>
      <c r="C175">
        <v>2</v>
      </c>
      <c r="D175">
        <v>2</v>
      </c>
      <c r="E175">
        <v>11</v>
      </c>
      <c r="F175">
        <v>56</v>
      </c>
      <c r="G175">
        <v>7</v>
      </c>
      <c r="H175">
        <f t="shared" si="2"/>
        <v>0.125</v>
      </c>
    </row>
    <row r="176" spans="1:8">
      <c r="A176" t="s">
        <v>48</v>
      </c>
      <c r="B176">
        <v>0</v>
      </c>
      <c r="C176">
        <v>1</v>
      </c>
      <c r="D176">
        <v>1</v>
      </c>
      <c r="E176">
        <v>1</v>
      </c>
      <c r="F176">
        <v>153</v>
      </c>
      <c r="G176">
        <v>136</v>
      </c>
      <c r="H176">
        <f t="shared" si="2"/>
        <v>0.88888888888888884</v>
      </c>
    </row>
    <row r="177" spans="1:8">
      <c r="A177" t="s">
        <v>48</v>
      </c>
      <c r="B177">
        <v>0</v>
      </c>
      <c r="C177">
        <v>1</v>
      </c>
      <c r="D177">
        <v>1</v>
      </c>
      <c r="E177">
        <v>2</v>
      </c>
      <c r="F177">
        <v>16</v>
      </c>
      <c r="G177">
        <v>13</v>
      </c>
      <c r="H177">
        <f t="shared" si="2"/>
        <v>0.8125</v>
      </c>
    </row>
    <row r="178" spans="1:8">
      <c r="A178" t="s">
        <v>48</v>
      </c>
      <c r="B178">
        <v>0</v>
      </c>
      <c r="C178">
        <v>1</v>
      </c>
      <c r="D178">
        <v>1</v>
      </c>
      <c r="E178">
        <v>3</v>
      </c>
      <c r="F178">
        <v>161</v>
      </c>
      <c r="G178">
        <v>63</v>
      </c>
      <c r="H178">
        <f t="shared" si="2"/>
        <v>0.39130434782608697</v>
      </c>
    </row>
    <row r="179" spans="1:8">
      <c r="A179" t="s">
        <v>48</v>
      </c>
      <c r="B179">
        <v>0</v>
      </c>
      <c r="C179">
        <v>1</v>
      </c>
      <c r="D179">
        <v>1</v>
      </c>
      <c r="E179">
        <v>4</v>
      </c>
      <c r="F179">
        <v>127</v>
      </c>
      <c r="G179">
        <v>108</v>
      </c>
      <c r="H179">
        <f t="shared" si="2"/>
        <v>0.85039370078740162</v>
      </c>
    </row>
    <row r="180" spans="1:8">
      <c r="A180" t="s">
        <v>48</v>
      </c>
      <c r="B180">
        <v>0</v>
      </c>
      <c r="C180">
        <v>1</v>
      </c>
      <c r="D180">
        <v>1</v>
      </c>
      <c r="E180">
        <v>5</v>
      </c>
      <c r="F180">
        <v>155</v>
      </c>
      <c r="G180">
        <v>100</v>
      </c>
      <c r="H180">
        <f t="shared" si="2"/>
        <v>0.64516129032258063</v>
      </c>
    </row>
    <row r="181" spans="1:8">
      <c r="A181" t="s">
        <v>48</v>
      </c>
      <c r="B181">
        <v>0</v>
      </c>
      <c r="C181">
        <v>1</v>
      </c>
      <c r="D181">
        <v>1</v>
      </c>
      <c r="E181">
        <v>6</v>
      </c>
      <c r="F181">
        <v>115</v>
      </c>
      <c r="G181">
        <v>102</v>
      </c>
      <c r="H181">
        <f t="shared" si="2"/>
        <v>0.88695652173913042</v>
      </c>
    </row>
    <row r="182" spans="1:8">
      <c r="A182" t="s">
        <v>48</v>
      </c>
      <c r="B182">
        <v>0</v>
      </c>
      <c r="C182">
        <v>1</v>
      </c>
      <c r="D182">
        <v>1</v>
      </c>
      <c r="E182">
        <v>7</v>
      </c>
      <c r="F182">
        <v>117</v>
      </c>
      <c r="G182">
        <v>78</v>
      </c>
      <c r="H182">
        <f t="shared" si="2"/>
        <v>0.66666666666666663</v>
      </c>
    </row>
    <row r="183" spans="1:8">
      <c r="A183" t="s">
        <v>48</v>
      </c>
      <c r="B183">
        <v>0</v>
      </c>
      <c r="C183">
        <v>1</v>
      </c>
      <c r="D183">
        <v>1</v>
      </c>
      <c r="E183">
        <v>8</v>
      </c>
      <c r="F183">
        <v>125</v>
      </c>
      <c r="G183">
        <v>94</v>
      </c>
      <c r="H183">
        <f t="shared" si="2"/>
        <v>0.752</v>
      </c>
    </row>
    <row r="184" spans="1:8">
      <c r="A184" t="s">
        <v>48</v>
      </c>
      <c r="B184">
        <v>0</v>
      </c>
      <c r="C184">
        <v>1</v>
      </c>
      <c r="D184">
        <v>1</v>
      </c>
      <c r="E184">
        <v>9</v>
      </c>
      <c r="F184">
        <v>107</v>
      </c>
      <c r="G184">
        <v>78</v>
      </c>
      <c r="H184">
        <f t="shared" si="2"/>
        <v>0.7289719626168224</v>
      </c>
    </row>
    <row r="185" spans="1:8">
      <c r="A185" t="s">
        <v>48</v>
      </c>
      <c r="B185">
        <v>0</v>
      </c>
      <c r="C185">
        <v>1</v>
      </c>
      <c r="D185">
        <v>2</v>
      </c>
      <c r="E185">
        <v>1</v>
      </c>
      <c r="F185">
        <v>138</v>
      </c>
      <c r="G185">
        <v>135</v>
      </c>
      <c r="H185">
        <f t="shared" si="2"/>
        <v>0.97826086956521741</v>
      </c>
    </row>
    <row r="186" spans="1:8">
      <c r="A186" t="s">
        <v>48</v>
      </c>
      <c r="B186">
        <v>0</v>
      </c>
      <c r="C186">
        <v>1</v>
      </c>
      <c r="D186">
        <v>2</v>
      </c>
      <c r="E186">
        <v>2</v>
      </c>
      <c r="F186">
        <v>125</v>
      </c>
      <c r="G186">
        <v>124</v>
      </c>
      <c r="H186">
        <f t="shared" si="2"/>
        <v>0.99199999999999999</v>
      </c>
    </row>
    <row r="187" spans="1:8">
      <c r="A187" t="s">
        <v>48</v>
      </c>
      <c r="B187">
        <v>0</v>
      </c>
      <c r="C187">
        <v>1</v>
      </c>
      <c r="D187">
        <v>2</v>
      </c>
      <c r="E187">
        <v>3</v>
      </c>
      <c r="F187">
        <v>94</v>
      </c>
      <c r="G187">
        <v>67</v>
      </c>
      <c r="H187">
        <f t="shared" si="2"/>
        <v>0.71276595744680848</v>
      </c>
    </row>
    <row r="188" spans="1:8">
      <c r="A188" t="s">
        <v>48</v>
      </c>
      <c r="B188">
        <v>0</v>
      </c>
      <c r="C188">
        <v>1</v>
      </c>
      <c r="D188">
        <v>2</v>
      </c>
      <c r="E188">
        <v>4</v>
      </c>
      <c r="F188">
        <v>122</v>
      </c>
      <c r="G188">
        <v>101</v>
      </c>
      <c r="H188">
        <f t="shared" si="2"/>
        <v>0.82786885245901642</v>
      </c>
    </row>
    <row r="189" spans="1:8">
      <c r="A189" t="s">
        <v>48</v>
      </c>
      <c r="B189">
        <v>0</v>
      </c>
      <c r="C189">
        <v>1</v>
      </c>
      <c r="D189">
        <v>2</v>
      </c>
      <c r="E189">
        <v>5</v>
      </c>
      <c r="F189">
        <v>72</v>
      </c>
      <c r="G189">
        <v>62</v>
      </c>
      <c r="H189">
        <f t="shared" si="2"/>
        <v>0.86111111111111116</v>
      </c>
    </row>
    <row r="190" spans="1:8">
      <c r="A190" t="s">
        <v>48</v>
      </c>
      <c r="B190">
        <v>0</v>
      </c>
      <c r="C190">
        <v>1</v>
      </c>
      <c r="D190">
        <v>2</v>
      </c>
      <c r="E190">
        <v>6</v>
      </c>
      <c r="F190">
        <v>168</v>
      </c>
      <c r="G190">
        <v>16</v>
      </c>
      <c r="H190">
        <f t="shared" si="2"/>
        <v>9.5238095238095233E-2</v>
      </c>
    </row>
    <row r="191" spans="1:8">
      <c r="A191" t="s">
        <v>48</v>
      </c>
      <c r="B191">
        <v>0</v>
      </c>
      <c r="C191">
        <v>1</v>
      </c>
      <c r="D191">
        <v>2</v>
      </c>
      <c r="E191">
        <v>7</v>
      </c>
      <c r="F191">
        <v>105</v>
      </c>
      <c r="G191">
        <v>82</v>
      </c>
      <c r="H191">
        <f t="shared" si="2"/>
        <v>0.78095238095238095</v>
      </c>
    </row>
    <row r="192" spans="1:8">
      <c r="A192" t="s">
        <v>48</v>
      </c>
      <c r="B192">
        <v>0</v>
      </c>
      <c r="C192">
        <v>1</v>
      </c>
      <c r="D192">
        <v>2</v>
      </c>
      <c r="E192">
        <v>8</v>
      </c>
      <c r="F192">
        <v>90</v>
      </c>
      <c r="G192">
        <v>89</v>
      </c>
      <c r="H192">
        <f t="shared" si="2"/>
        <v>0.98888888888888893</v>
      </c>
    </row>
    <row r="193" spans="1:8">
      <c r="A193" t="s">
        <v>48</v>
      </c>
      <c r="B193">
        <v>0</v>
      </c>
      <c r="C193">
        <v>1</v>
      </c>
      <c r="D193">
        <v>2</v>
      </c>
      <c r="E193">
        <v>9</v>
      </c>
      <c r="F193">
        <v>127</v>
      </c>
      <c r="G193">
        <v>125</v>
      </c>
      <c r="H193">
        <f t="shared" si="2"/>
        <v>0.98425196850393704</v>
      </c>
    </row>
    <row r="194" spans="1:8">
      <c r="A194" t="s">
        <v>48</v>
      </c>
      <c r="B194">
        <v>0</v>
      </c>
      <c r="C194">
        <v>1</v>
      </c>
      <c r="D194">
        <v>2</v>
      </c>
      <c r="E194">
        <v>10</v>
      </c>
      <c r="F194">
        <v>137</v>
      </c>
      <c r="G194">
        <v>22</v>
      </c>
      <c r="H194">
        <f t="shared" ref="H194:H245" si="3">G194/F194</f>
        <v>0.16058394160583941</v>
      </c>
    </row>
    <row r="195" spans="1:8">
      <c r="A195" t="s">
        <v>48</v>
      </c>
      <c r="B195">
        <v>0</v>
      </c>
      <c r="C195">
        <v>2</v>
      </c>
      <c r="D195">
        <v>1</v>
      </c>
      <c r="E195">
        <v>1</v>
      </c>
      <c r="F195">
        <v>134</v>
      </c>
      <c r="G195">
        <v>130</v>
      </c>
      <c r="H195">
        <f t="shared" si="3"/>
        <v>0.97014925373134331</v>
      </c>
    </row>
    <row r="196" spans="1:8">
      <c r="A196" t="s">
        <v>48</v>
      </c>
      <c r="B196">
        <v>0</v>
      </c>
      <c r="C196">
        <v>2</v>
      </c>
      <c r="D196">
        <v>1</v>
      </c>
      <c r="E196">
        <v>2</v>
      </c>
      <c r="F196">
        <v>65</v>
      </c>
      <c r="G196">
        <v>65</v>
      </c>
      <c r="H196">
        <f t="shared" si="3"/>
        <v>1</v>
      </c>
    </row>
    <row r="197" spans="1:8">
      <c r="A197" t="s">
        <v>48</v>
      </c>
      <c r="B197">
        <v>0</v>
      </c>
      <c r="C197">
        <v>2</v>
      </c>
      <c r="D197">
        <v>1</v>
      </c>
      <c r="E197">
        <v>3</v>
      </c>
      <c r="F197">
        <v>132</v>
      </c>
      <c r="G197">
        <v>120</v>
      </c>
      <c r="H197">
        <f t="shared" si="3"/>
        <v>0.90909090909090906</v>
      </c>
    </row>
    <row r="198" spans="1:8">
      <c r="A198" t="s">
        <v>48</v>
      </c>
      <c r="B198">
        <v>0</v>
      </c>
      <c r="C198">
        <v>2</v>
      </c>
      <c r="D198">
        <v>1</v>
      </c>
      <c r="E198">
        <v>4</v>
      </c>
      <c r="F198">
        <v>134</v>
      </c>
      <c r="G198">
        <v>78</v>
      </c>
      <c r="H198">
        <f t="shared" si="3"/>
        <v>0.58208955223880599</v>
      </c>
    </row>
    <row r="199" spans="1:8">
      <c r="A199" t="s">
        <v>48</v>
      </c>
      <c r="B199">
        <v>0</v>
      </c>
      <c r="C199">
        <v>2</v>
      </c>
      <c r="D199">
        <v>1</v>
      </c>
      <c r="E199">
        <v>5</v>
      </c>
      <c r="F199">
        <v>108</v>
      </c>
      <c r="G199">
        <v>7</v>
      </c>
      <c r="H199">
        <f t="shared" si="3"/>
        <v>6.4814814814814811E-2</v>
      </c>
    </row>
    <row r="200" spans="1:8">
      <c r="A200" t="s">
        <v>48</v>
      </c>
      <c r="B200">
        <v>0</v>
      </c>
      <c r="C200">
        <v>2</v>
      </c>
      <c r="D200">
        <v>1</v>
      </c>
      <c r="E200">
        <v>6</v>
      </c>
      <c r="F200">
        <f>273-108</f>
        <v>165</v>
      </c>
      <c r="G200">
        <v>98</v>
      </c>
      <c r="H200">
        <f t="shared" si="3"/>
        <v>0.59393939393939399</v>
      </c>
    </row>
    <row r="201" spans="1:8">
      <c r="A201" t="s">
        <v>48</v>
      </c>
      <c r="B201">
        <v>0</v>
      </c>
      <c r="C201">
        <v>2</v>
      </c>
      <c r="D201">
        <v>1</v>
      </c>
      <c r="E201">
        <v>7</v>
      </c>
      <c r="F201">
        <v>141</v>
      </c>
      <c r="G201">
        <v>100</v>
      </c>
      <c r="H201">
        <f t="shared" si="3"/>
        <v>0.70921985815602839</v>
      </c>
    </row>
    <row r="202" spans="1:8">
      <c r="A202" t="s">
        <v>48</v>
      </c>
      <c r="B202">
        <v>0</v>
      </c>
      <c r="C202">
        <v>2</v>
      </c>
      <c r="D202">
        <v>1</v>
      </c>
      <c r="E202">
        <v>8</v>
      </c>
      <c r="F202">
        <v>119</v>
      </c>
      <c r="G202">
        <v>98</v>
      </c>
      <c r="H202">
        <f t="shared" si="3"/>
        <v>0.82352941176470584</v>
      </c>
    </row>
    <row r="203" spans="1:8">
      <c r="A203" t="s">
        <v>48</v>
      </c>
      <c r="B203">
        <v>0</v>
      </c>
      <c r="C203">
        <v>2</v>
      </c>
      <c r="D203">
        <v>1</v>
      </c>
      <c r="E203">
        <v>9</v>
      </c>
      <c r="F203">
        <v>88</v>
      </c>
      <c r="G203">
        <v>75</v>
      </c>
      <c r="H203">
        <f t="shared" si="3"/>
        <v>0.85227272727272729</v>
      </c>
    </row>
    <row r="204" spans="1:8">
      <c r="A204" t="s">
        <v>48</v>
      </c>
      <c r="B204">
        <v>0</v>
      </c>
      <c r="C204">
        <v>2</v>
      </c>
      <c r="D204">
        <v>1</v>
      </c>
      <c r="E204">
        <v>10</v>
      </c>
      <c r="F204">
        <v>103</v>
      </c>
      <c r="G204">
        <v>76</v>
      </c>
      <c r="H204">
        <f t="shared" si="3"/>
        <v>0.73786407766990292</v>
      </c>
    </row>
    <row r="205" spans="1:8">
      <c r="A205" t="s">
        <v>48</v>
      </c>
      <c r="B205">
        <v>0</v>
      </c>
      <c r="C205">
        <v>2</v>
      </c>
      <c r="D205">
        <v>1</v>
      </c>
      <c r="E205">
        <v>11</v>
      </c>
      <c r="F205">
        <v>91</v>
      </c>
      <c r="G205">
        <v>4</v>
      </c>
      <c r="H205">
        <f t="shared" si="3"/>
        <v>4.3956043956043959E-2</v>
      </c>
    </row>
    <row r="206" spans="1:8">
      <c r="A206" t="s">
        <v>48</v>
      </c>
      <c r="B206">
        <v>0</v>
      </c>
      <c r="C206">
        <v>2</v>
      </c>
      <c r="D206">
        <v>1</v>
      </c>
      <c r="E206">
        <v>12</v>
      </c>
      <c r="F206">
        <v>80</v>
      </c>
      <c r="G206">
        <v>55</v>
      </c>
      <c r="H206">
        <f t="shared" si="3"/>
        <v>0.6875</v>
      </c>
    </row>
    <row r="207" spans="1:8">
      <c r="A207" t="s">
        <v>48</v>
      </c>
      <c r="B207">
        <v>0</v>
      </c>
      <c r="C207">
        <v>2</v>
      </c>
      <c r="D207">
        <v>2</v>
      </c>
      <c r="E207">
        <v>1</v>
      </c>
      <c r="F207">
        <v>183</v>
      </c>
      <c r="G207">
        <v>120</v>
      </c>
      <c r="H207">
        <f t="shared" si="3"/>
        <v>0.65573770491803274</v>
      </c>
    </row>
    <row r="208" spans="1:8">
      <c r="A208" t="s">
        <v>48</v>
      </c>
      <c r="B208">
        <v>0</v>
      </c>
      <c r="C208">
        <v>2</v>
      </c>
      <c r="D208">
        <v>2</v>
      </c>
      <c r="E208">
        <v>2</v>
      </c>
      <c r="F208">
        <v>185</v>
      </c>
      <c r="G208">
        <v>162</v>
      </c>
      <c r="H208">
        <f t="shared" si="3"/>
        <v>0.87567567567567572</v>
      </c>
    </row>
    <row r="209" spans="1:8">
      <c r="A209" t="s">
        <v>48</v>
      </c>
      <c r="B209">
        <v>0</v>
      </c>
      <c r="C209">
        <v>2</v>
      </c>
      <c r="D209">
        <v>2</v>
      </c>
      <c r="E209">
        <v>3</v>
      </c>
      <c r="F209">
        <v>149</v>
      </c>
      <c r="G209">
        <v>113</v>
      </c>
      <c r="H209">
        <f t="shared" si="3"/>
        <v>0.75838926174496646</v>
      </c>
    </row>
    <row r="210" spans="1:8">
      <c r="A210" t="s">
        <v>48</v>
      </c>
      <c r="B210">
        <v>0</v>
      </c>
      <c r="C210">
        <v>2</v>
      </c>
      <c r="D210">
        <v>2</v>
      </c>
      <c r="E210">
        <v>4</v>
      </c>
      <c r="F210">
        <v>178</v>
      </c>
      <c r="G210">
        <v>97</v>
      </c>
      <c r="H210">
        <f t="shared" si="3"/>
        <v>0.5449438202247191</v>
      </c>
    </row>
    <row r="211" spans="1:8">
      <c r="A211" t="s">
        <v>48</v>
      </c>
      <c r="B211">
        <v>0</v>
      </c>
      <c r="C211">
        <v>2</v>
      </c>
      <c r="D211">
        <v>2</v>
      </c>
      <c r="E211">
        <v>5</v>
      </c>
      <c r="F211">
        <v>233</v>
      </c>
      <c r="G211">
        <v>211</v>
      </c>
      <c r="H211">
        <f t="shared" si="3"/>
        <v>0.90557939914163088</v>
      </c>
    </row>
    <row r="212" spans="1:8">
      <c r="A212" t="s">
        <v>48</v>
      </c>
      <c r="B212">
        <v>0</v>
      </c>
      <c r="C212">
        <v>2</v>
      </c>
      <c r="D212">
        <v>2</v>
      </c>
      <c r="E212">
        <v>6</v>
      </c>
      <c r="F212">
        <v>194</v>
      </c>
      <c r="G212">
        <v>167</v>
      </c>
      <c r="H212">
        <f t="shared" si="3"/>
        <v>0.86082474226804129</v>
      </c>
    </row>
    <row r="213" spans="1:8">
      <c r="A213" t="s">
        <v>48</v>
      </c>
      <c r="B213">
        <v>40</v>
      </c>
      <c r="C213">
        <v>1</v>
      </c>
      <c r="D213">
        <v>1</v>
      </c>
      <c r="E213">
        <v>1</v>
      </c>
      <c r="F213">
        <v>194</v>
      </c>
      <c r="G213">
        <v>155</v>
      </c>
      <c r="H213">
        <f t="shared" si="3"/>
        <v>0.7989690721649485</v>
      </c>
    </row>
    <row r="214" spans="1:8">
      <c r="A214" t="s">
        <v>48</v>
      </c>
      <c r="B214">
        <v>40</v>
      </c>
      <c r="C214">
        <v>1</v>
      </c>
      <c r="D214">
        <v>1</v>
      </c>
      <c r="E214">
        <v>2</v>
      </c>
      <c r="F214">
        <v>32</v>
      </c>
      <c r="G214">
        <v>20</v>
      </c>
      <c r="H214">
        <f t="shared" si="3"/>
        <v>0.625</v>
      </c>
    </row>
    <row r="215" spans="1:8">
      <c r="A215" t="s">
        <v>48</v>
      </c>
      <c r="B215">
        <v>40</v>
      </c>
      <c r="C215">
        <v>1</v>
      </c>
      <c r="D215">
        <v>1</v>
      </c>
      <c r="E215">
        <v>3</v>
      </c>
      <c r="F215">
        <v>1</v>
      </c>
      <c r="G215">
        <v>0</v>
      </c>
      <c r="H215">
        <f t="shared" si="3"/>
        <v>0</v>
      </c>
    </row>
    <row r="216" spans="1:8">
      <c r="A216" t="s">
        <v>48</v>
      </c>
      <c r="B216">
        <v>40</v>
      </c>
      <c r="C216">
        <v>1</v>
      </c>
      <c r="D216">
        <v>1</v>
      </c>
      <c r="E216">
        <v>4</v>
      </c>
      <c r="F216">
        <v>241</v>
      </c>
      <c r="G216">
        <v>18</v>
      </c>
      <c r="H216">
        <f t="shared" si="3"/>
        <v>7.4688796680497924E-2</v>
      </c>
    </row>
    <row r="217" spans="1:8">
      <c r="A217" t="s">
        <v>48</v>
      </c>
      <c r="B217">
        <v>40</v>
      </c>
      <c r="C217">
        <v>1</v>
      </c>
      <c r="D217">
        <v>1</v>
      </c>
      <c r="E217">
        <v>5</v>
      </c>
      <c r="F217">
        <v>147</v>
      </c>
      <c r="G217">
        <v>111</v>
      </c>
      <c r="H217">
        <f t="shared" si="3"/>
        <v>0.75510204081632648</v>
      </c>
    </row>
    <row r="218" spans="1:8">
      <c r="A218" t="s">
        <v>48</v>
      </c>
      <c r="B218">
        <v>40</v>
      </c>
      <c r="C218">
        <v>1</v>
      </c>
      <c r="D218">
        <v>1</v>
      </c>
      <c r="E218">
        <v>6</v>
      </c>
      <c r="F218">
        <v>180</v>
      </c>
      <c r="G218">
        <v>167</v>
      </c>
      <c r="H218">
        <f t="shared" si="3"/>
        <v>0.92777777777777781</v>
      </c>
    </row>
    <row r="219" spans="1:8">
      <c r="A219" t="s">
        <v>48</v>
      </c>
      <c r="B219">
        <v>40</v>
      </c>
      <c r="C219">
        <v>1</v>
      </c>
      <c r="D219">
        <v>1</v>
      </c>
      <c r="E219">
        <v>7</v>
      </c>
      <c r="F219">
        <v>186</v>
      </c>
      <c r="G219">
        <v>17</v>
      </c>
      <c r="H219">
        <f t="shared" si="3"/>
        <v>9.1397849462365593E-2</v>
      </c>
    </row>
    <row r="220" spans="1:8">
      <c r="A220" t="s">
        <v>48</v>
      </c>
      <c r="B220">
        <v>40</v>
      </c>
      <c r="C220">
        <v>1</v>
      </c>
      <c r="D220">
        <v>1</v>
      </c>
      <c r="E220">
        <v>8</v>
      </c>
      <c r="F220">
        <v>81</v>
      </c>
      <c r="G220">
        <v>59</v>
      </c>
      <c r="H220">
        <f t="shared" si="3"/>
        <v>0.72839506172839508</v>
      </c>
    </row>
    <row r="221" spans="1:8">
      <c r="A221" t="s">
        <v>48</v>
      </c>
      <c r="B221">
        <v>40</v>
      </c>
      <c r="C221">
        <v>1</v>
      </c>
      <c r="D221">
        <v>2</v>
      </c>
      <c r="E221">
        <v>1</v>
      </c>
      <c r="F221">
        <v>71</v>
      </c>
      <c r="G221">
        <v>59</v>
      </c>
      <c r="H221">
        <f t="shared" si="3"/>
        <v>0.83098591549295775</v>
      </c>
    </row>
    <row r="222" spans="1:8">
      <c r="A222" t="s">
        <v>48</v>
      </c>
      <c r="B222">
        <v>40</v>
      </c>
      <c r="C222">
        <v>1</v>
      </c>
      <c r="D222">
        <v>2</v>
      </c>
      <c r="E222">
        <v>2</v>
      </c>
      <c r="F222">
        <v>100</v>
      </c>
      <c r="G222">
        <v>70</v>
      </c>
      <c r="H222">
        <f t="shared" si="3"/>
        <v>0.7</v>
      </c>
    </row>
    <row r="223" spans="1:8">
      <c r="A223" t="s">
        <v>48</v>
      </c>
      <c r="B223">
        <v>40</v>
      </c>
      <c r="C223">
        <v>1</v>
      </c>
      <c r="D223">
        <v>2</v>
      </c>
      <c r="E223">
        <v>3</v>
      </c>
      <c r="F223">
        <v>156</v>
      </c>
      <c r="G223">
        <v>58</v>
      </c>
      <c r="H223">
        <f t="shared" si="3"/>
        <v>0.37179487179487181</v>
      </c>
    </row>
    <row r="224" spans="1:8">
      <c r="A224" t="s">
        <v>48</v>
      </c>
      <c r="B224">
        <v>40</v>
      </c>
      <c r="C224">
        <v>1</v>
      </c>
      <c r="D224">
        <v>2</v>
      </c>
      <c r="E224">
        <v>4</v>
      </c>
      <c r="F224">
        <v>74</v>
      </c>
      <c r="G224">
        <v>39</v>
      </c>
      <c r="H224">
        <f t="shared" si="3"/>
        <v>0.52702702702702697</v>
      </c>
    </row>
    <row r="225" spans="1:8">
      <c r="A225" t="s">
        <v>48</v>
      </c>
      <c r="B225">
        <v>40</v>
      </c>
      <c r="C225">
        <v>1</v>
      </c>
      <c r="D225">
        <v>2</v>
      </c>
      <c r="E225">
        <v>5</v>
      </c>
      <c r="F225">
        <v>200</v>
      </c>
      <c r="G225">
        <v>72</v>
      </c>
      <c r="H225">
        <f t="shared" si="3"/>
        <v>0.36</v>
      </c>
    </row>
    <row r="226" spans="1:8">
      <c r="A226" t="s">
        <v>48</v>
      </c>
      <c r="B226">
        <v>40</v>
      </c>
      <c r="C226">
        <v>1</v>
      </c>
      <c r="D226">
        <v>2</v>
      </c>
      <c r="E226">
        <v>6</v>
      </c>
      <c r="F226">
        <v>176</v>
      </c>
      <c r="G226">
        <v>160</v>
      </c>
      <c r="H226">
        <f t="shared" si="3"/>
        <v>0.90909090909090906</v>
      </c>
    </row>
    <row r="227" spans="1:8">
      <c r="A227" t="s">
        <v>48</v>
      </c>
      <c r="B227">
        <v>40</v>
      </c>
      <c r="C227">
        <v>1</v>
      </c>
      <c r="D227">
        <v>2</v>
      </c>
      <c r="E227">
        <v>7</v>
      </c>
      <c r="F227">
        <v>162</v>
      </c>
      <c r="G227">
        <v>9</v>
      </c>
      <c r="H227">
        <f t="shared" si="3"/>
        <v>5.5555555555555552E-2</v>
      </c>
    </row>
    <row r="228" spans="1:8">
      <c r="A228" t="s">
        <v>48</v>
      </c>
      <c r="B228">
        <v>40</v>
      </c>
      <c r="C228">
        <v>1</v>
      </c>
      <c r="D228">
        <v>2</v>
      </c>
      <c r="E228">
        <v>8</v>
      </c>
      <c r="F228">
        <v>100</v>
      </c>
      <c r="G228">
        <v>56</v>
      </c>
      <c r="H228">
        <f t="shared" si="3"/>
        <v>0.56000000000000005</v>
      </c>
    </row>
    <row r="229" spans="1:8">
      <c r="A229" t="s">
        <v>48</v>
      </c>
      <c r="B229">
        <v>40</v>
      </c>
      <c r="C229">
        <v>1</v>
      </c>
      <c r="D229">
        <v>2</v>
      </c>
      <c r="E229">
        <v>9</v>
      </c>
      <c r="F229">
        <v>126</v>
      </c>
      <c r="G229">
        <v>56</v>
      </c>
      <c r="H229">
        <f t="shared" si="3"/>
        <v>0.44444444444444442</v>
      </c>
    </row>
    <row r="230" spans="1:8">
      <c r="A230" t="s">
        <v>48</v>
      </c>
      <c r="B230">
        <v>40</v>
      </c>
      <c r="C230">
        <v>1</v>
      </c>
      <c r="D230">
        <v>2</v>
      </c>
      <c r="E230">
        <v>10</v>
      </c>
      <c r="F230">
        <v>100</v>
      </c>
      <c r="G230">
        <v>78</v>
      </c>
      <c r="H230">
        <f t="shared" si="3"/>
        <v>0.78</v>
      </c>
    </row>
    <row r="231" spans="1:8">
      <c r="A231" t="s">
        <v>48</v>
      </c>
      <c r="B231">
        <v>40</v>
      </c>
      <c r="C231">
        <v>1</v>
      </c>
      <c r="D231">
        <v>2</v>
      </c>
      <c r="E231">
        <v>11</v>
      </c>
      <c r="F231">
        <v>101</v>
      </c>
      <c r="G231">
        <v>24</v>
      </c>
      <c r="H231">
        <f t="shared" si="3"/>
        <v>0.23762376237623761</v>
      </c>
    </row>
    <row r="232" spans="1:8">
      <c r="A232" t="s">
        <v>48</v>
      </c>
      <c r="B232">
        <v>40</v>
      </c>
      <c r="C232">
        <v>2</v>
      </c>
      <c r="D232">
        <v>1</v>
      </c>
      <c r="E232">
        <v>1</v>
      </c>
      <c r="F232">
        <v>230</v>
      </c>
      <c r="G232">
        <v>136</v>
      </c>
      <c r="H232">
        <f t="shared" si="3"/>
        <v>0.59130434782608698</v>
      </c>
    </row>
    <row r="233" spans="1:8">
      <c r="A233" t="s">
        <v>48</v>
      </c>
      <c r="B233">
        <v>40</v>
      </c>
      <c r="C233">
        <v>2</v>
      </c>
      <c r="D233">
        <v>1</v>
      </c>
      <c r="E233">
        <v>2</v>
      </c>
      <c r="F233">
        <v>160</v>
      </c>
      <c r="G233">
        <v>141</v>
      </c>
      <c r="H233">
        <f t="shared" si="3"/>
        <v>0.88124999999999998</v>
      </c>
    </row>
    <row r="234" spans="1:8">
      <c r="A234" t="s">
        <v>48</v>
      </c>
      <c r="B234">
        <v>40</v>
      </c>
      <c r="C234">
        <v>2</v>
      </c>
      <c r="D234">
        <v>1</v>
      </c>
      <c r="E234">
        <v>3</v>
      </c>
      <c r="F234">
        <v>120</v>
      </c>
      <c r="G234">
        <v>78</v>
      </c>
      <c r="H234">
        <f t="shared" si="3"/>
        <v>0.65</v>
      </c>
    </row>
    <row r="235" spans="1:8">
      <c r="A235" t="s">
        <v>48</v>
      </c>
      <c r="B235">
        <v>40</v>
      </c>
      <c r="C235">
        <v>2</v>
      </c>
      <c r="D235">
        <v>1</v>
      </c>
      <c r="E235">
        <v>4</v>
      </c>
      <c r="F235">
        <v>118</v>
      </c>
      <c r="G235">
        <v>71</v>
      </c>
      <c r="H235">
        <f t="shared" si="3"/>
        <v>0.60169491525423724</v>
      </c>
    </row>
    <row r="236" spans="1:8">
      <c r="A236" t="s">
        <v>48</v>
      </c>
      <c r="B236">
        <v>40</v>
      </c>
      <c r="C236">
        <v>2</v>
      </c>
      <c r="D236">
        <v>1</v>
      </c>
      <c r="E236">
        <v>5</v>
      </c>
      <c r="F236">
        <v>109</v>
      </c>
      <c r="G236">
        <v>85</v>
      </c>
      <c r="H236">
        <f t="shared" si="3"/>
        <v>0.77981651376146788</v>
      </c>
    </row>
    <row r="237" spans="1:8">
      <c r="A237" t="s">
        <v>48</v>
      </c>
      <c r="B237">
        <v>40</v>
      </c>
      <c r="C237">
        <v>2</v>
      </c>
      <c r="D237">
        <v>1</v>
      </c>
      <c r="E237">
        <v>6</v>
      </c>
      <c r="F237">
        <v>87</v>
      </c>
      <c r="G237">
        <v>76</v>
      </c>
      <c r="H237">
        <f t="shared" si="3"/>
        <v>0.87356321839080464</v>
      </c>
    </row>
    <row r="238" spans="1:8">
      <c r="A238" t="s">
        <v>48</v>
      </c>
      <c r="B238">
        <v>40</v>
      </c>
      <c r="C238">
        <v>2</v>
      </c>
      <c r="D238">
        <v>1</v>
      </c>
      <c r="E238">
        <v>7</v>
      </c>
      <c r="F238">
        <v>135</v>
      </c>
      <c r="G238">
        <v>90</v>
      </c>
      <c r="H238">
        <f t="shared" si="3"/>
        <v>0.66666666666666663</v>
      </c>
    </row>
    <row r="239" spans="1:8">
      <c r="A239" t="s">
        <v>48</v>
      </c>
      <c r="B239">
        <v>40</v>
      </c>
      <c r="C239">
        <v>2</v>
      </c>
      <c r="D239">
        <v>1</v>
      </c>
      <c r="E239">
        <v>8</v>
      </c>
      <c r="F239">
        <v>71</v>
      </c>
      <c r="G239">
        <v>23</v>
      </c>
      <c r="H239">
        <f t="shared" si="3"/>
        <v>0.323943661971831</v>
      </c>
    </row>
    <row r="240" spans="1:8">
      <c r="A240" t="s">
        <v>48</v>
      </c>
      <c r="B240">
        <v>40</v>
      </c>
      <c r="C240">
        <v>2</v>
      </c>
      <c r="D240">
        <v>1</v>
      </c>
      <c r="E240">
        <v>9</v>
      </c>
      <c r="F240">
        <v>114</v>
      </c>
      <c r="G240">
        <v>103</v>
      </c>
      <c r="H240">
        <f t="shared" si="3"/>
        <v>0.90350877192982459</v>
      </c>
    </row>
    <row r="241" spans="1:8">
      <c r="A241" t="s">
        <v>48</v>
      </c>
      <c r="B241">
        <v>40</v>
      </c>
      <c r="C241">
        <v>2</v>
      </c>
      <c r="D241">
        <v>1</v>
      </c>
      <c r="E241">
        <v>10</v>
      </c>
      <c r="F241">
        <v>108</v>
      </c>
      <c r="G241">
        <v>78</v>
      </c>
      <c r="H241">
        <f t="shared" si="3"/>
        <v>0.72222222222222221</v>
      </c>
    </row>
    <row r="242" spans="1:8">
      <c r="A242" t="s">
        <v>48</v>
      </c>
      <c r="B242">
        <v>40</v>
      </c>
      <c r="C242">
        <v>2</v>
      </c>
      <c r="D242">
        <v>2</v>
      </c>
      <c r="E242">
        <v>1</v>
      </c>
      <c r="F242">
        <v>75</v>
      </c>
      <c r="G242">
        <v>48</v>
      </c>
      <c r="H242">
        <f t="shared" si="3"/>
        <v>0.64</v>
      </c>
    </row>
    <row r="243" spans="1:8">
      <c r="A243" t="s">
        <v>48</v>
      </c>
      <c r="B243">
        <v>40</v>
      </c>
      <c r="C243">
        <v>2</v>
      </c>
      <c r="D243">
        <v>2</v>
      </c>
      <c r="E243">
        <v>2</v>
      </c>
      <c r="F243">
        <v>58</v>
      </c>
      <c r="G243">
        <v>22</v>
      </c>
      <c r="H243">
        <f t="shared" si="3"/>
        <v>0.37931034482758619</v>
      </c>
    </row>
    <row r="244" spans="1:8">
      <c r="A244" t="s">
        <v>48</v>
      </c>
      <c r="B244">
        <v>40</v>
      </c>
      <c r="C244">
        <v>2</v>
      </c>
      <c r="D244">
        <v>2</v>
      </c>
      <c r="E244">
        <v>3</v>
      </c>
      <c r="F244">
        <v>159</v>
      </c>
      <c r="G244">
        <v>77</v>
      </c>
      <c r="H244">
        <f t="shared" si="3"/>
        <v>0.48427672955974843</v>
      </c>
    </row>
    <row r="245" spans="1:8">
      <c r="A245" t="s">
        <v>48</v>
      </c>
      <c r="B245">
        <v>40</v>
      </c>
      <c r="C245">
        <v>2</v>
      </c>
      <c r="D245">
        <v>2</v>
      </c>
      <c r="E245">
        <v>4</v>
      </c>
      <c r="F245">
        <v>102</v>
      </c>
      <c r="G245">
        <v>71</v>
      </c>
      <c r="H245">
        <f t="shared" si="3"/>
        <v>0.69607843137254899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 1F</vt:lpstr>
      <vt:lpstr>Fig. 1G</vt:lpstr>
      <vt:lpstr>Fig. 2A&amp;B</vt:lpstr>
      <vt:lpstr>Fig. 2C</vt:lpstr>
      <vt:lpstr>Fig. 2H</vt:lpstr>
      <vt:lpstr>Fig. 2I</vt:lpstr>
      <vt:lpstr>Fig. 3A</vt:lpstr>
      <vt:lpstr>Fig. 3B</vt:lpstr>
      <vt:lpstr>Fig. 3C</vt:lpstr>
      <vt:lpstr>Fig. 3D</vt:lpstr>
      <vt:lpstr>Fig. 4A</vt:lpstr>
      <vt:lpstr>Fig. 4B</vt:lpstr>
      <vt:lpstr>Fig. 4C</vt:lpstr>
      <vt:lpstr>Fig. 4D</vt:lpstr>
      <vt:lpstr>S7 Fig.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IBMC</dc:creator>
  <cp:lastModifiedBy>Elena Levashina</cp:lastModifiedBy>
  <dcterms:created xsi:type="dcterms:W3CDTF">2015-05-09T08:04:30Z</dcterms:created>
  <dcterms:modified xsi:type="dcterms:W3CDTF">2015-07-16T14:20:25Z</dcterms:modified>
</cp:coreProperties>
</file>