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筛选Cas9\改造SaCas9\投文章-我的\R5\投稿\修回再投 20200118\投稿全部\修回再补充\"/>
    </mc:Choice>
  </mc:AlternateContent>
  <bookViews>
    <workbookView xWindow="0" yWindow="0" windowWidth="23016" windowHeight="8340" firstSheet="5" activeTab="14"/>
  </bookViews>
  <sheets>
    <sheet name="Fig 3B" sheetId="2" r:id="rId1"/>
    <sheet name="Fig 3C" sheetId="10" r:id="rId2"/>
    <sheet name="Fig 4B" sheetId="3" r:id="rId3"/>
    <sheet name="Fig 4D" sheetId="11" r:id="rId4"/>
    <sheet name="Fig 5A" sheetId="1" r:id="rId5"/>
    <sheet name="Fig 5D" sheetId="12" r:id="rId6"/>
    <sheet name="Fig 6D" sheetId="4" r:id="rId7"/>
    <sheet name="Fig 6E" sheetId="13" r:id="rId8"/>
    <sheet name="Fig 7D" sheetId="5" r:id="rId9"/>
    <sheet name="Fig 7E" sheetId="14" r:id="rId10"/>
    <sheet name="S2 Fig" sheetId="6" r:id="rId11"/>
    <sheet name="S3A Fig" sheetId="7" r:id="rId12"/>
    <sheet name="S3B-E Fig" sheetId="15" r:id="rId13"/>
    <sheet name="S4 Fig" sheetId="8" r:id="rId14"/>
    <sheet name="S5A Fig" sheetId="9" r:id="rId15"/>
    <sheet name="S5B-E Fig" sheetId="16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6" l="1"/>
  <c r="F8" i="16"/>
  <c r="M6" i="16"/>
  <c r="M7" i="16"/>
  <c r="M8" i="16"/>
  <c r="M9" i="16"/>
  <c r="M10" i="16"/>
  <c r="M11" i="16"/>
  <c r="M12" i="16"/>
  <c r="F22" i="16"/>
  <c r="F23" i="16"/>
  <c r="F24" i="16"/>
  <c r="F25" i="16"/>
  <c r="F26" i="16"/>
  <c r="M22" i="16"/>
  <c r="M23" i="16"/>
  <c r="M24" i="16"/>
  <c r="F6" i="16"/>
  <c r="F7" i="9"/>
  <c r="F8" i="9"/>
  <c r="F9" i="9"/>
  <c r="F10" i="9"/>
  <c r="F11" i="9"/>
  <c r="F12" i="9"/>
  <c r="F13" i="9"/>
  <c r="J6" i="9"/>
  <c r="J7" i="9"/>
  <c r="J8" i="9"/>
  <c r="J9" i="9"/>
  <c r="J10" i="9"/>
  <c r="J11" i="9"/>
  <c r="J12" i="9"/>
  <c r="J13" i="9"/>
  <c r="N6" i="9"/>
  <c r="N7" i="9"/>
  <c r="N8" i="9"/>
  <c r="N9" i="9"/>
  <c r="N10" i="9"/>
  <c r="N11" i="9"/>
  <c r="N12" i="9"/>
  <c r="N13" i="9"/>
  <c r="R6" i="9"/>
  <c r="R7" i="9"/>
  <c r="R8" i="9"/>
  <c r="R9" i="9"/>
  <c r="R10" i="9"/>
  <c r="R11" i="9"/>
  <c r="R12" i="9"/>
  <c r="R13" i="9"/>
  <c r="F6" i="9"/>
  <c r="L24" i="16"/>
  <c r="L23" i="16"/>
  <c r="L22" i="16"/>
  <c r="E26" i="16"/>
  <c r="E25" i="16"/>
  <c r="E24" i="16"/>
  <c r="E23" i="16"/>
  <c r="E22" i="16"/>
  <c r="L12" i="16"/>
  <c r="L11" i="16"/>
  <c r="L10" i="16"/>
  <c r="L9" i="16"/>
  <c r="L8" i="16"/>
  <c r="L7" i="16"/>
  <c r="L6" i="16"/>
  <c r="E8" i="16"/>
  <c r="E7" i="16"/>
  <c r="E6" i="16"/>
  <c r="F6" i="8"/>
  <c r="F7" i="8"/>
  <c r="F5" i="8"/>
  <c r="N25" i="15"/>
  <c r="N26" i="15"/>
  <c r="N27" i="15"/>
  <c r="N28" i="15"/>
  <c r="N29" i="15"/>
  <c r="N30" i="15"/>
  <c r="N31" i="15"/>
  <c r="N32" i="15"/>
  <c r="N33" i="15"/>
  <c r="N24" i="15"/>
  <c r="G25" i="15"/>
  <c r="G26" i="15"/>
  <c r="G27" i="15"/>
  <c r="G28" i="15"/>
  <c r="G29" i="15"/>
  <c r="G30" i="15"/>
  <c r="G31" i="15"/>
  <c r="G32" i="15"/>
  <c r="G33" i="15"/>
  <c r="G34" i="15"/>
  <c r="G24" i="15"/>
  <c r="N6" i="15"/>
  <c r="N7" i="15"/>
  <c r="N8" i="15"/>
  <c r="N5" i="15"/>
  <c r="G6" i="15"/>
  <c r="G7" i="15"/>
  <c r="G8" i="15"/>
  <c r="G9" i="15"/>
  <c r="G10" i="15"/>
  <c r="G11" i="15"/>
  <c r="G12" i="15"/>
  <c r="G13" i="15"/>
  <c r="G14" i="15"/>
  <c r="G15" i="15"/>
  <c r="G5" i="15"/>
  <c r="R8" i="7"/>
  <c r="R9" i="7"/>
  <c r="R10" i="7"/>
  <c r="R11" i="7"/>
  <c r="R12" i="7"/>
  <c r="R7" i="7"/>
  <c r="N8" i="7"/>
  <c r="N9" i="7"/>
  <c r="N10" i="7"/>
  <c r="N11" i="7"/>
  <c r="N12" i="7"/>
  <c r="N7" i="7"/>
  <c r="J8" i="7"/>
  <c r="J9" i="7"/>
  <c r="J10" i="7"/>
  <c r="J11" i="7"/>
  <c r="J12" i="7"/>
  <c r="J7" i="7"/>
  <c r="F8" i="7"/>
  <c r="F9" i="7"/>
  <c r="F10" i="7"/>
  <c r="F11" i="7"/>
  <c r="F12" i="7"/>
  <c r="F7" i="7"/>
  <c r="M33" i="15"/>
  <c r="M32" i="15"/>
  <c r="M31" i="15"/>
  <c r="M30" i="15"/>
  <c r="M29" i="15"/>
  <c r="M28" i="15"/>
  <c r="M27" i="15"/>
  <c r="M26" i="15"/>
  <c r="M25" i="15"/>
  <c r="M24" i="15"/>
  <c r="F34" i="15"/>
  <c r="F33" i="15"/>
  <c r="F32" i="15"/>
  <c r="F31" i="15"/>
  <c r="F30" i="15"/>
  <c r="F29" i="15"/>
  <c r="F28" i="15"/>
  <c r="F27" i="15"/>
  <c r="F26" i="15"/>
  <c r="F25" i="15"/>
  <c r="F24" i="15"/>
  <c r="M8" i="15"/>
  <c r="M7" i="15"/>
  <c r="M6" i="15"/>
  <c r="M5" i="15"/>
  <c r="F15" i="15"/>
  <c r="F14" i="15"/>
  <c r="F13" i="15"/>
  <c r="F12" i="15"/>
  <c r="F11" i="15"/>
  <c r="F10" i="15"/>
  <c r="F9" i="15"/>
  <c r="F8" i="15"/>
  <c r="F7" i="15"/>
  <c r="F6" i="15"/>
  <c r="F5" i="15"/>
  <c r="H6" i="6"/>
  <c r="H5" i="6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6" i="14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6" i="5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6" i="13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6" i="4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J7" i="12"/>
  <c r="J8" i="12"/>
  <c r="J6" i="12"/>
  <c r="F7" i="12"/>
  <c r="F8" i="12"/>
  <c r="F6" i="12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6" i="1"/>
  <c r="I8" i="12"/>
  <c r="I7" i="12"/>
  <c r="I6" i="12"/>
  <c r="E8" i="12"/>
  <c r="E7" i="12"/>
  <c r="E6" i="12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5" i="1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6" i="3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F6" i="2"/>
  <c r="F7" i="2"/>
  <c r="L17" i="10" l="1"/>
  <c r="L16" i="10"/>
  <c r="L15" i="10"/>
  <c r="L14" i="10"/>
  <c r="L13" i="10"/>
  <c r="L12" i="10"/>
  <c r="L11" i="10"/>
  <c r="L10" i="10"/>
  <c r="L9" i="10"/>
  <c r="L8" i="10"/>
  <c r="L7" i="10"/>
  <c r="L6" i="10"/>
  <c r="G7" i="10"/>
  <c r="G8" i="10"/>
  <c r="G9" i="10"/>
  <c r="G10" i="10"/>
  <c r="G11" i="10"/>
  <c r="G12" i="10"/>
  <c r="G13" i="10"/>
  <c r="G14" i="10"/>
  <c r="G15" i="10"/>
  <c r="G16" i="10"/>
  <c r="G17" i="10"/>
  <c r="G6" i="10"/>
  <c r="K17" i="10"/>
  <c r="K16" i="10"/>
  <c r="K15" i="10"/>
  <c r="K14" i="10"/>
  <c r="K13" i="10"/>
  <c r="K12" i="10"/>
  <c r="K11" i="10"/>
  <c r="K10" i="10"/>
  <c r="K9" i="10"/>
  <c r="K8" i="10"/>
  <c r="K7" i="10"/>
  <c r="K6" i="10"/>
  <c r="F17" i="10"/>
  <c r="F16" i="10"/>
  <c r="F15" i="10"/>
  <c r="F14" i="10"/>
  <c r="F13" i="10"/>
  <c r="F12" i="10"/>
  <c r="F11" i="10"/>
  <c r="F10" i="10"/>
  <c r="F9" i="10"/>
  <c r="F8" i="10"/>
  <c r="F7" i="10"/>
  <c r="F6" i="10"/>
  <c r="E7" i="9" l="1"/>
  <c r="E8" i="9"/>
  <c r="E9" i="9"/>
  <c r="E10" i="9"/>
  <c r="E11" i="9"/>
  <c r="E12" i="9"/>
  <c r="E13" i="9"/>
  <c r="I6" i="9"/>
  <c r="I7" i="9"/>
  <c r="I8" i="9"/>
  <c r="I9" i="9"/>
  <c r="I10" i="9"/>
  <c r="I11" i="9"/>
  <c r="I12" i="9"/>
  <c r="I13" i="9"/>
  <c r="M6" i="9"/>
  <c r="M7" i="9"/>
  <c r="M8" i="9"/>
  <c r="M9" i="9"/>
  <c r="M10" i="9"/>
  <c r="M11" i="9"/>
  <c r="M12" i="9"/>
  <c r="M13" i="9"/>
  <c r="Q6" i="9"/>
  <c r="Q7" i="9"/>
  <c r="Q8" i="9"/>
  <c r="Q9" i="9"/>
  <c r="Q10" i="9"/>
  <c r="Q11" i="9"/>
  <c r="Q12" i="9"/>
  <c r="Q13" i="9"/>
  <c r="E6" i="9"/>
  <c r="E6" i="8"/>
  <c r="E7" i="8"/>
  <c r="E5" i="8"/>
  <c r="E8" i="7"/>
  <c r="E9" i="7"/>
  <c r="E10" i="7"/>
  <c r="E11" i="7"/>
  <c r="E12" i="7"/>
  <c r="I7" i="7"/>
  <c r="I8" i="7"/>
  <c r="I9" i="7"/>
  <c r="I10" i="7"/>
  <c r="I11" i="7"/>
  <c r="I12" i="7"/>
  <c r="M7" i="7"/>
  <c r="M8" i="7"/>
  <c r="M9" i="7"/>
  <c r="M10" i="7"/>
  <c r="M11" i="7"/>
  <c r="M12" i="7"/>
  <c r="Q7" i="7"/>
  <c r="Q8" i="7"/>
  <c r="Q9" i="7"/>
  <c r="Q10" i="7"/>
  <c r="Q11" i="7"/>
  <c r="Q12" i="7"/>
  <c r="E7" i="7"/>
  <c r="G6" i="6"/>
  <c r="G5" i="6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6" i="5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6" i="4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E6" i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6" i="3"/>
  <c r="E7" i="2"/>
  <c r="E6" i="2"/>
</calcChain>
</file>

<file path=xl/sharedStrings.xml><?xml version="1.0" encoding="utf-8"?>
<sst xmlns="http://schemas.openxmlformats.org/spreadsheetml/2006/main" count="345" uniqueCount="156">
  <si>
    <t>CTGG</t>
    <phoneticPr fontId="1" type="noConversion"/>
  </si>
  <si>
    <t>TCTGG</t>
    <phoneticPr fontId="1" type="noConversion"/>
  </si>
  <si>
    <t>E0</t>
    <phoneticPr fontId="1" type="noConversion"/>
  </si>
  <si>
    <t>E1</t>
  </si>
  <si>
    <t>E4</t>
    <phoneticPr fontId="1" type="noConversion"/>
  </si>
  <si>
    <t>G1</t>
    <phoneticPr fontId="1" type="noConversion"/>
  </si>
  <si>
    <t>G3</t>
    <phoneticPr fontId="1" type="noConversion"/>
  </si>
  <si>
    <t>G6</t>
    <phoneticPr fontId="1" type="noConversion"/>
  </si>
  <si>
    <t>G7</t>
    <phoneticPr fontId="1" type="noConversion"/>
  </si>
  <si>
    <t>G8</t>
    <phoneticPr fontId="1" type="noConversion"/>
  </si>
  <si>
    <t>G9</t>
    <phoneticPr fontId="1" type="noConversion"/>
  </si>
  <si>
    <t>G10</t>
    <phoneticPr fontId="1" type="noConversion"/>
  </si>
  <si>
    <t>G11</t>
    <phoneticPr fontId="1" type="noConversion"/>
  </si>
  <si>
    <t>S3</t>
    <phoneticPr fontId="1" type="noConversion"/>
  </si>
  <si>
    <t>SauriCas9</t>
    <phoneticPr fontId="1" type="noConversion"/>
  </si>
  <si>
    <t>SaCas9</t>
    <phoneticPr fontId="1" type="noConversion"/>
  </si>
  <si>
    <t>E0</t>
  </si>
  <si>
    <t>G1</t>
  </si>
  <si>
    <t>G3</t>
  </si>
  <si>
    <t>S3</t>
  </si>
  <si>
    <t>E1-C4</t>
    <phoneticPr fontId="1" type="noConversion"/>
  </si>
  <si>
    <t>E1-C5</t>
    <phoneticPr fontId="1" type="noConversion"/>
  </si>
  <si>
    <t>E1-C6</t>
    <phoneticPr fontId="1" type="noConversion"/>
  </si>
  <si>
    <t>E2-C6</t>
    <phoneticPr fontId="1" type="noConversion"/>
  </si>
  <si>
    <t>E2-C8</t>
    <phoneticPr fontId="1" type="noConversion"/>
  </si>
  <si>
    <t>E3-C8</t>
    <phoneticPr fontId="1" type="noConversion"/>
  </si>
  <si>
    <t>E3-C9</t>
    <phoneticPr fontId="1" type="noConversion"/>
  </si>
  <si>
    <t>G1-C6</t>
    <phoneticPr fontId="1" type="noConversion"/>
  </si>
  <si>
    <t>G3-C8</t>
    <phoneticPr fontId="1" type="noConversion"/>
  </si>
  <si>
    <t>G3-C10</t>
    <phoneticPr fontId="1" type="noConversion"/>
  </si>
  <si>
    <t>G3-C12</t>
    <phoneticPr fontId="1" type="noConversion"/>
  </si>
  <si>
    <t>G3-C13</t>
    <phoneticPr fontId="1" type="noConversion"/>
  </si>
  <si>
    <t>H1-C5</t>
    <phoneticPr fontId="1" type="noConversion"/>
  </si>
  <si>
    <t>H1-C7</t>
    <phoneticPr fontId="1" type="noConversion"/>
  </si>
  <si>
    <t>H2-C8</t>
    <phoneticPr fontId="1" type="noConversion"/>
  </si>
  <si>
    <t>H2-C12</t>
    <phoneticPr fontId="1" type="noConversion"/>
  </si>
  <si>
    <t>S4-C6</t>
    <phoneticPr fontId="1" type="noConversion"/>
  </si>
  <si>
    <t>S4-C10</t>
    <phoneticPr fontId="1" type="noConversion"/>
  </si>
  <si>
    <t>S4-C13</t>
    <phoneticPr fontId="1" type="noConversion"/>
  </si>
  <si>
    <t>S5-C5</t>
    <phoneticPr fontId="1" type="noConversion"/>
  </si>
  <si>
    <t>A2-A7</t>
    <phoneticPr fontId="1" type="noConversion"/>
  </si>
  <si>
    <t>A2-A11</t>
    <phoneticPr fontId="1" type="noConversion"/>
  </si>
  <si>
    <t>E1-A7</t>
    <phoneticPr fontId="1" type="noConversion"/>
  </si>
  <si>
    <t>E1-A13</t>
    <phoneticPr fontId="1" type="noConversion"/>
  </si>
  <si>
    <t>G1-A12</t>
    <phoneticPr fontId="1" type="noConversion"/>
  </si>
  <si>
    <t>H1-A6</t>
    <phoneticPr fontId="1" type="noConversion"/>
  </si>
  <si>
    <t>H1-A8</t>
    <phoneticPr fontId="1" type="noConversion"/>
  </si>
  <si>
    <t>S1-A7</t>
    <phoneticPr fontId="1" type="noConversion"/>
  </si>
  <si>
    <t>S1-A14</t>
    <phoneticPr fontId="1" type="noConversion"/>
  </si>
  <si>
    <t>S2-A8</t>
    <phoneticPr fontId="1" type="noConversion"/>
  </si>
  <si>
    <t>S2-A9</t>
    <phoneticPr fontId="1" type="noConversion"/>
  </si>
  <si>
    <t>S2-A10</t>
    <phoneticPr fontId="1" type="noConversion"/>
  </si>
  <si>
    <t>S3-A7</t>
    <phoneticPr fontId="1" type="noConversion"/>
  </si>
  <si>
    <t>S3-A10</t>
    <phoneticPr fontId="1" type="noConversion"/>
  </si>
  <si>
    <t>S3-A11</t>
    <phoneticPr fontId="1" type="noConversion"/>
  </si>
  <si>
    <t>S4-A7</t>
    <phoneticPr fontId="1" type="noConversion"/>
  </si>
  <si>
    <t>S4-A11</t>
    <phoneticPr fontId="1" type="noConversion"/>
  </si>
  <si>
    <t>S4-A14</t>
    <phoneticPr fontId="1" type="noConversion"/>
  </si>
  <si>
    <t>S5-A6</t>
    <phoneticPr fontId="1" type="noConversion"/>
  </si>
  <si>
    <t>S5-A10</t>
    <phoneticPr fontId="1" type="noConversion"/>
  </si>
  <si>
    <t>S5-A13</t>
    <phoneticPr fontId="1" type="noConversion"/>
  </si>
  <si>
    <t>G10-on</t>
    <phoneticPr fontId="1" type="noConversion"/>
  </si>
  <si>
    <t>G10-OT1</t>
    <phoneticPr fontId="1" type="noConversion"/>
  </si>
  <si>
    <t>G10-OT2</t>
    <phoneticPr fontId="1" type="noConversion"/>
  </si>
  <si>
    <t>E3</t>
  </si>
  <si>
    <t>E5</t>
  </si>
  <si>
    <t>G4</t>
  </si>
  <si>
    <t>S2</t>
  </si>
  <si>
    <t>A2</t>
    <phoneticPr fontId="1" type="noConversion"/>
  </si>
  <si>
    <t>E7</t>
    <phoneticPr fontId="1" type="noConversion"/>
  </si>
  <si>
    <t>H1</t>
    <phoneticPr fontId="1" type="noConversion"/>
  </si>
  <si>
    <t>S1</t>
    <phoneticPr fontId="1" type="noConversion"/>
  </si>
  <si>
    <t>S2</t>
    <phoneticPr fontId="1" type="noConversion"/>
  </si>
  <si>
    <t>S4</t>
  </si>
  <si>
    <t>S4</t>
    <phoneticPr fontId="1" type="noConversion"/>
  </si>
  <si>
    <t>S5</t>
  </si>
  <si>
    <t>S5</t>
    <phoneticPr fontId="1" type="noConversion"/>
  </si>
  <si>
    <r>
      <t>A</t>
    </r>
    <r>
      <rPr>
        <sz val="12"/>
        <rFont val="宋体"/>
        <family val="3"/>
        <charset val="134"/>
      </rPr>
      <t>1</t>
    </r>
    <phoneticPr fontId="4" type="noConversion"/>
  </si>
  <si>
    <r>
      <t>A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/>
    </r>
  </si>
  <si>
    <t>E4</t>
    <phoneticPr fontId="4" type="noConversion"/>
  </si>
  <si>
    <t>E6</t>
  </si>
  <si>
    <t>G5</t>
    <phoneticPr fontId="4" type="noConversion"/>
  </si>
  <si>
    <t>G9</t>
    <phoneticPr fontId="4" type="noConversion"/>
  </si>
  <si>
    <t>G10</t>
    <phoneticPr fontId="4" type="noConversion"/>
  </si>
  <si>
    <t>G11</t>
    <phoneticPr fontId="4" type="noConversion"/>
  </si>
  <si>
    <t>R1</t>
    <phoneticPr fontId="4" type="noConversion"/>
  </si>
  <si>
    <t>S1</t>
    <phoneticPr fontId="4" type="noConversion"/>
  </si>
  <si>
    <t>E2</t>
  </si>
  <si>
    <t>A1</t>
    <phoneticPr fontId="1" type="noConversion"/>
  </si>
  <si>
    <t>G5</t>
    <phoneticPr fontId="1" type="noConversion"/>
  </si>
  <si>
    <r>
      <t>S3B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Fig. </t>
    </r>
    <r>
      <rPr>
        <sz val="12"/>
        <color theme="1"/>
        <rFont val="Times New Roman"/>
        <family val="1"/>
      </rPr>
      <t>Genome editing for additional loci in A375 cells.</t>
    </r>
    <phoneticPr fontId="1" type="noConversion"/>
  </si>
  <si>
    <t>G2</t>
  </si>
  <si>
    <t>H2</t>
    <phoneticPr fontId="1" type="noConversion"/>
  </si>
  <si>
    <r>
      <t>S3C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Fig. </t>
    </r>
    <r>
      <rPr>
        <sz val="12"/>
        <color theme="1"/>
        <rFont val="Times New Roman"/>
        <family val="1"/>
      </rPr>
      <t>Genome editing for additional loci in A549 cells.</t>
    </r>
    <phoneticPr fontId="1" type="noConversion"/>
  </si>
  <si>
    <t>R1</t>
    <phoneticPr fontId="1" type="noConversion"/>
  </si>
  <si>
    <r>
      <t>S3D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Fig. </t>
    </r>
    <r>
      <rPr>
        <sz val="12"/>
        <color theme="1"/>
        <rFont val="Times New Roman"/>
        <family val="1"/>
      </rPr>
      <t>Genome editing for additional loci in HeLa cells.</t>
    </r>
    <phoneticPr fontId="1" type="noConversion"/>
  </si>
  <si>
    <r>
      <t>S3E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Fig. </t>
    </r>
    <r>
      <rPr>
        <sz val="12"/>
        <color theme="1"/>
        <rFont val="Times New Roman"/>
        <family val="1"/>
      </rPr>
      <t>Genome editing for additional loci in N2a cells.</t>
    </r>
    <phoneticPr fontId="1" type="noConversion"/>
  </si>
  <si>
    <t>mE1</t>
    <phoneticPr fontId="1" type="noConversion"/>
  </si>
  <si>
    <t>mE2</t>
    <phoneticPr fontId="1" type="noConversion"/>
  </si>
  <si>
    <t>mE3</t>
    <phoneticPr fontId="1" type="noConversion"/>
  </si>
  <si>
    <t>mE4</t>
    <phoneticPr fontId="1" type="noConversion"/>
  </si>
  <si>
    <t>mA1</t>
    <phoneticPr fontId="1" type="noConversion"/>
  </si>
  <si>
    <t>Ma2</t>
    <phoneticPr fontId="1" type="noConversion"/>
  </si>
  <si>
    <t>mP1</t>
    <phoneticPr fontId="1" type="noConversion"/>
  </si>
  <si>
    <t>mP2</t>
    <phoneticPr fontId="1" type="noConversion"/>
  </si>
  <si>
    <t>mR1</t>
    <phoneticPr fontId="1" type="noConversion"/>
  </si>
  <si>
    <t>mT1</t>
    <phoneticPr fontId="1" type="noConversion"/>
  </si>
  <si>
    <r>
      <t xml:space="preserve">S4 Fig. </t>
    </r>
    <r>
      <rPr>
        <sz val="12"/>
        <color theme="1"/>
        <rFont val="Times New Roman"/>
        <family val="1"/>
      </rPr>
      <t>Genome editing of SauriCas9 with NNNGG PAM is inefficient.</t>
    </r>
    <phoneticPr fontId="1" type="noConversion"/>
  </si>
  <si>
    <t>A3</t>
    <phoneticPr fontId="1" type="noConversion"/>
  </si>
  <si>
    <t>A4</t>
    <phoneticPr fontId="1" type="noConversion"/>
  </si>
  <si>
    <t>T1</t>
    <phoneticPr fontId="1" type="noConversion"/>
  </si>
  <si>
    <r>
      <t>S5A Fig.</t>
    </r>
    <r>
      <rPr>
        <sz val="12"/>
        <color theme="1"/>
        <rFont val="Times New Roman"/>
        <family val="1"/>
      </rPr>
      <t xml:space="preserve"> Genome editing for a panel of eight loci in HEK293T, HCT116, HFF and A375 cells.</t>
    </r>
    <phoneticPr fontId="1" type="noConversion"/>
  </si>
  <si>
    <r>
      <t>S5 Fig.</t>
    </r>
    <r>
      <rPr>
        <sz val="12"/>
        <color theme="1"/>
        <rFont val="Times New Roman"/>
        <family val="1"/>
      </rPr>
      <t xml:space="preserve"> SauriCas9 can be delivered by AAV for genome editing.</t>
    </r>
    <phoneticPr fontId="1" type="noConversion"/>
  </si>
  <si>
    <r>
      <t>S5D Fig.</t>
    </r>
    <r>
      <rPr>
        <sz val="12"/>
        <color theme="1"/>
        <rFont val="Times New Roman"/>
        <family val="1"/>
      </rPr>
      <t xml:space="preserve"> Genome editing for additional loci in HFF cells.</t>
    </r>
    <phoneticPr fontId="1" type="noConversion"/>
  </si>
  <si>
    <r>
      <t>S5C Fig.</t>
    </r>
    <r>
      <rPr>
        <sz val="12"/>
        <color theme="1"/>
        <rFont val="Times New Roman"/>
        <family val="1"/>
      </rPr>
      <t xml:space="preserve"> Genome editing for additional loci in HCT116 cells.</t>
    </r>
    <phoneticPr fontId="1" type="noConversion"/>
  </si>
  <si>
    <r>
      <t>S5B Fig.</t>
    </r>
    <r>
      <rPr>
        <sz val="12"/>
        <color theme="1"/>
        <rFont val="Times New Roman"/>
        <family val="1"/>
      </rPr>
      <t xml:space="preserve"> Genome editing for additional loci in HEK293T cells.</t>
    </r>
    <phoneticPr fontId="1" type="noConversion"/>
  </si>
  <si>
    <r>
      <t>S5E Fig.</t>
    </r>
    <r>
      <rPr>
        <sz val="12"/>
        <color theme="1"/>
        <rFont val="Times New Roman"/>
        <family val="1"/>
      </rPr>
      <t xml:space="preserve"> Genome editing for additional loci in A375 cells.</t>
    </r>
    <phoneticPr fontId="1" type="noConversion"/>
  </si>
  <si>
    <t>Fig 3C. Genome editing with SauriCas9 and SaCas9 for 12 endogenous loci.</t>
    <phoneticPr fontId="1" type="noConversion"/>
  </si>
  <si>
    <t>Repeat 1</t>
    <phoneticPr fontId="1" type="noConversion"/>
  </si>
  <si>
    <t>Repeat 2</t>
  </si>
  <si>
    <t>Average</t>
    <phoneticPr fontId="1" type="noConversion"/>
  </si>
  <si>
    <t>SauriCas9</t>
  </si>
  <si>
    <t>Repeat 3</t>
    <phoneticPr fontId="1" type="noConversion"/>
  </si>
  <si>
    <t>SaCas9</t>
  </si>
  <si>
    <t>SaCas9</t>
    <phoneticPr fontId="1" type="noConversion"/>
  </si>
  <si>
    <t>A375</t>
  </si>
  <si>
    <t>A375</t>
    <phoneticPr fontId="1" type="noConversion"/>
  </si>
  <si>
    <t>A549</t>
    <phoneticPr fontId="1" type="noConversion"/>
  </si>
  <si>
    <t>HFF</t>
  </si>
  <si>
    <t>HFF</t>
    <phoneticPr fontId="1" type="noConversion"/>
  </si>
  <si>
    <t>HeLa</t>
    <phoneticPr fontId="1" type="noConversion"/>
  </si>
  <si>
    <t>N2a</t>
  </si>
  <si>
    <t>HEK293T</t>
  </si>
  <si>
    <t>HCT116</t>
  </si>
  <si>
    <t>Stdev</t>
    <phoneticPr fontId="1" type="noConversion"/>
  </si>
  <si>
    <t>Stdev</t>
    <phoneticPr fontId="1" type="noConversion"/>
  </si>
  <si>
    <t>Quantification of GFP+cells (%)</t>
  </si>
  <si>
    <t>Fig. 3B Transfection of SauriCas9 with gRNA resulted in GFP expression.</t>
    <phoneticPr fontId="1" type="noConversion"/>
  </si>
  <si>
    <t>Fig. 4B SauriBE4max induces C to T conversions for a panel of nine genomic loci.</t>
    <phoneticPr fontId="1" type="noConversion"/>
  </si>
  <si>
    <t>SauriBE4max induces C to T conversions</t>
  </si>
  <si>
    <t>Fig. 4D SauriABEmax induces A to G conversions for a panel of nine genomic loci.</t>
    <phoneticPr fontId="1" type="noConversion"/>
  </si>
  <si>
    <t>SauriABEmax induces A to G conversions</t>
  </si>
  <si>
    <t>Fig. 5A Specificity of SauriCas9 and SaCas9 are measured by the GFP-reporter assay.</t>
    <phoneticPr fontId="1" type="noConversion"/>
  </si>
  <si>
    <t>Fig. 5D Indel frequencies detected by targeted deep sequencing</t>
    <phoneticPr fontId="1" type="noConversion"/>
  </si>
  <si>
    <t>Specificity of eSa-SauriCas9</t>
  </si>
  <si>
    <t>eSa-SauriCas9 generates indels</t>
  </si>
  <si>
    <t>Fig. 6D Specificity of eSa-SauriCas9 is measured by the GFP-reporter assay.</t>
    <phoneticPr fontId="1" type="noConversion"/>
  </si>
  <si>
    <t>Fig. 6E eSa-SauriCas9 generates indels for a panel of 14 endogenous loci.</t>
    <phoneticPr fontId="1" type="noConversion"/>
  </si>
  <si>
    <t>Fig. 7D Specificity of SauriCas9-KKH is measured by the GFP-reporter assay.</t>
    <phoneticPr fontId="1" type="noConversion"/>
  </si>
  <si>
    <t>Fig. 7E SauriCas9-KKH generates indels for a panel of 15 endogenous loci.</t>
    <phoneticPr fontId="1" type="noConversion"/>
  </si>
  <si>
    <t xml:space="preserve"> Specificity of SauriCas9-KKH</t>
  </si>
  <si>
    <t>SauriCas9-KKH generates indels</t>
  </si>
  <si>
    <t>qRT-PCT analysis of SaCas9 and SauriCas9 expression</t>
  </si>
  <si>
    <t>S2 Fig. qRT-PCT analysis of SaCas9 and SauriCas9 expression (n=3).</t>
    <phoneticPr fontId="1" type="noConversion"/>
  </si>
  <si>
    <r>
      <t>S3A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Fig. SauriCas9 enables g</t>
    </r>
    <r>
      <rPr>
        <sz val="12"/>
        <color theme="1"/>
        <rFont val="Times New Roman"/>
        <family val="1"/>
      </rPr>
      <t>enome editing for a panel of six loci in A375, A549, HFF and HeLa cells.</t>
    </r>
    <phoneticPr fontId="1" type="noConversion"/>
  </si>
  <si>
    <t>HeLa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</si>
</sst>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6" fillId="0" borderId="9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6" fillId="0" borderId="1" xfId="0" applyFont="1" applyBorder="1">
      <alignment vertical="center"/>
    </xf>
    <xf numFmtId="0" fontId="6" fillId="0" borderId="10" xfId="0" applyFont="1" applyBorder="1">
      <alignment vertical="center"/>
    </xf>
    <xf numFmtId="0" fontId="0" fillId="0" borderId="5" xfId="0" applyBorder="1">
      <alignment vertical="center"/>
    </xf>
    <xf numFmtId="0" fontId="2" fillId="0" borderId="8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3" xfId="0" applyFont="1" applyBorder="1" applyAlignment="1"/>
    <xf numFmtId="0" fontId="2" fillId="0" borderId="15" xfId="0" applyFont="1" applyBorder="1" applyAlignment="1"/>
    <xf numFmtId="0" fontId="2" fillId="0" borderId="7" xfId="0" applyFont="1" applyBorder="1" applyAlignment="1"/>
    <xf numFmtId="0" fontId="2" fillId="0" borderId="2" xfId="0" applyFont="1" applyBorder="1" applyAlignment="1"/>
    <xf numFmtId="0" fontId="2" fillId="0" borderId="14" xfId="0" applyFont="1" applyBorder="1" applyAlignment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12" xfId="0" applyFont="1" applyBorder="1">
      <alignment vertical="center"/>
    </xf>
    <xf numFmtId="0" fontId="2" fillId="0" borderId="12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3" xfId="0" applyBorder="1">
      <alignment vertical="center"/>
    </xf>
    <xf numFmtId="0" fontId="5" fillId="0" borderId="4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F5" sqref="F5"/>
    </sheetView>
  </sheetViews>
  <sheetFormatPr defaultRowHeight="13.8" x14ac:dyDescent="0.25"/>
  <cols>
    <col min="1" max="1" width="14.33203125" customWidth="1"/>
  </cols>
  <sheetData>
    <row r="1" spans="1:13" ht="15.6" x14ac:dyDescent="0.25">
      <c r="A1" s="5"/>
      <c r="G1" s="9"/>
    </row>
    <row r="2" spans="1:13" ht="15.6" x14ac:dyDescent="0.25">
      <c r="A2" s="6" t="s">
        <v>137</v>
      </c>
      <c r="B2" s="5"/>
      <c r="C2" s="5"/>
    </row>
    <row r="3" spans="1:13" ht="14.4" thickBot="1" x14ac:dyDescent="0.3"/>
    <row r="4" spans="1:13" ht="14.4" thickBot="1" x14ac:dyDescent="0.3">
      <c r="B4" s="14"/>
      <c r="C4" s="23" t="s">
        <v>136</v>
      </c>
      <c r="D4" s="24"/>
      <c r="E4" s="24"/>
      <c r="F4" s="25"/>
    </row>
    <row r="5" spans="1:13" ht="16.2" thickBot="1" x14ac:dyDescent="0.3">
      <c r="B5" s="31"/>
      <c r="C5" s="26" t="s">
        <v>118</v>
      </c>
      <c r="D5" s="19" t="s">
        <v>119</v>
      </c>
      <c r="E5" s="22" t="s">
        <v>120</v>
      </c>
      <c r="F5" s="20" t="s">
        <v>135</v>
      </c>
    </row>
    <row r="6" spans="1:13" ht="15.6" x14ac:dyDescent="0.25">
      <c r="B6" s="14" t="s">
        <v>0</v>
      </c>
      <c r="C6" s="12">
        <v>17.8</v>
      </c>
      <c r="D6" s="12">
        <v>6.6</v>
      </c>
      <c r="E6" s="12">
        <f>AVERAGE(C6,D6)</f>
        <v>12.2</v>
      </c>
      <c r="F6" s="29">
        <f>STDEV(C6,D6)</f>
        <v>7.919595949289338</v>
      </c>
      <c r="G6" s="5"/>
    </row>
    <row r="7" spans="1:13" ht="16.2" thickBot="1" x14ac:dyDescent="0.3">
      <c r="B7" s="21" t="s">
        <v>1</v>
      </c>
      <c r="C7" s="19">
        <v>1.31</v>
      </c>
      <c r="D7" s="19">
        <v>0.73199999999999998</v>
      </c>
      <c r="E7" s="19">
        <f>AVERAGE(C7,D7)</f>
        <v>1.0209999999999999</v>
      </c>
      <c r="F7" s="30">
        <f>STDEV(C7,D7)</f>
        <v>0.40870771952582546</v>
      </c>
      <c r="G7" s="2"/>
      <c r="H7" s="2"/>
      <c r="I7" s="2"/>
      <c r="J7" s="2"/>
      <c r="K7" s="2"/>
      <c r="L7" s="2"/>
      <c r="M7" s="2"/>
    </row>
    <row r="8" spans="1:13" x14ac:dyDescent="0.25">
      <c r="F8" s="2"/>
      <c r="G8" s="2"/>
      <c r="H8" s="2"/>
      <c r="I8" s="2"/>
      <c r="J8" s="2"/>
      <c r="K8" s="2"/>
      <c r="L8" s="2"/>
      <c r="M8" s="2"/>
    </row>
    <row r="9" spans="1:13" x14ac:dyDescent="0.25">
      <c r="F9" s="2"/>
      <c r="G9" s="2"/>
      <c r="H9" s="2"/>
      <c r="I9" s="2"/>
      <c r="J9" s="2"/>
      <c r="K9" s="2"/>
      <c r="L9" s="2"/>
      <c r="M9" s="2"/>
    </row>
    <row r="10" spans="1:13" x14ac:dyDescent="0.25">
      <c r="F10" s="2"/>
      <c r="G10" s="2"/>
      <c r="H10" s="2"/>
      <c r="I10" s="2"/>
      <c r="J10" s="2"/>
      <c r="K10" s="2"/>
      <c r="L10" s="2"/>
      <c r="M10" s="2"/>
    </row>
    <row r="11" spans="1:13" x14ac:dyDescent="0.25">
      <c r="F11" s="2"/>
      <c r="G11" s="2"/>
      <c r="H11" s="2"/>
      <c r="I11" s="2"/>
      <c r="J11" s="2"/>
      <c r="K11" s="2"/>
      <c r="L11" s="2"/>
      <c r="M11" s="2"/>
    </row>
    <row r="12" spans="1:13" x14ac:dyDescent="0.25">
      <c r="F12" s="2"/>
      <c r="G12" s="2"/>
      <c r="H12" s="2"/>
      <c r="I12" s="2"/>
      <c r="J12" s="2"/>
      <c r="K12" s="2"/>
      <c r="L12" s="2"/>
      <c r="M12" s="2"/>
    </row>
    <row r="13" spans="1:13" x14ac:dyDescent="0.25">
      <c r="F13" s="2"/>
      <c r="G13" s="2"/>
      <c r="H13" s="2"/>
      <c r="I13" s="2"/>
      <c r="J13" s="2"/>
      <c r="K13" s="2"/>
      <c r="L13" s="2"/>
      <c r="M13" s="2"/>
    </row>
    <row r="14" spans="1:13" x14ac:dyDescent="0.25">
      <c r="H14" s="2"/>
      <c r="I14" s="2"/>
      <c r="J14" s="2"/>
      <c r="K14" s="2"/>
      <c r="L14" s="2"/>
      <c r="M14" s="2"/>
    </row>
    <row r="15" spans="1:13" x14ac:dyDescent="0.25">
      <c r="F15" s="2"/>
    </row>
    <row r="16" spans="1:13" x14ac:dyDescent="0.25">
      <c r="F16" s="2"/>
      <c r="G16" s="2"/>
    </row>
    <row r="17" spans="6:7" x14ac:dyDescent="0.25">
      <c r="F17" s="2"/>
      <c r="G17" s="2"/>
    </row>
    <row r="18" spans="6:7" x14ac:dyDescent="0.25">
      <c r="F18" s="2"/>
      <c r="G18" s="2"/>
    </row>
    <row r="19" spans="6:7" x14ac:dyDescent="0.25">
      <c r="F19" s="2"/>
      <c r="G19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G5" sqref="G5"/>
    </sheetView>
  </sheetViews>
  <sheetFormatPr defaultRowHeight="13.8" x14ac:dyDescent="0.25"/>
  <sheetData>
    <row r="2" spans="1:7" x14ac:dyDescent="0.25">
      <c r="A2" t="s">
        <v>149</v>
      </c>
    </row>
    <row r="3" spans="1:7" ht="14.4" thickBot="1" x14ac:dyDescent="0.3"/>
    <row r="4" spans="1:7" ht="14.4" thickBot="1" x14ac:dyDescent="0.3">
      <c r="B4" s="14"/>
      <c r="C4" s="23" t="s">
        <v>151</v>
      </c>
      <c r="D4" s="24"/>
      <c r="E4" s="24"/>
      <c r="F4" s="24"/>
      <c r="G4" s="25"/>
    </row>
    <row r="5" spans="1:7" ht="16.2" thickBot="1" x14ac:dyDescent="0.3">
      <c r="B5" s="31"/>
      <c r="C5" s="26" t="s">
        <v>118</v>
      </c>
      <c r="D5" s="19" t="s">
        <v>119</v>
      </c>
      <c r="E5" s="19" t="s">
        <v>122</v>
      </c>
      <c r="F5" s="22" t="s">
        <v>120</v>
      </c>
      <c r="G5" s="20" t="s">
        <v>135</v>
      </c>
    </row>
    <row r="6" spans="1:7" ht="15.6" x14ac:dyDescent="0.25">
      <c r="B6" s="54" t="s">
        <v>77</v>
      </c>
      <c r="C6" s="34">
        <v>0.36</v>
      </c>
      <c r="D6" s="34">
        <v>4.49</v>
      </c>
      <c r="E6" s="34">
        <v>0.36</v>
      </c>
      <c r="F6" s="12">
        <f>AVERAGE(C6,D6,E6)</f>
        <v>1.736666666666667</v>
      </c>
      <c r="G6" s="10">
        <f>STDEV(C6,D6,E6)</f>
        <v>2.3844566117531545</v>
      </c>
    </row>
    <row r="7" spans="1:7" ht="15.6" x14ac:dyDescent="0.25">
      <c r="B7" s="54" t="s">
        <v>78</v>
      </c>
      <c r="C7" s="34">
        <v>7.1</v>
      </c>
      <c r="D7" s="34">
        <v>3.93</v>
      </c>
      <c r="E7" s="34">
        <v>1.38</v>
      </c>
      <c r="F7" s="12">
        <f>AVERAGE(C7,D7,E7)</f>
        <v>4.1366666666666667</v>
      </c>
      <c r="G7" s="10">
        <f t="shared" ref="G7:G20" si="0">STDEV(C7,D7,E7)</f>
        <v>2.8655947608364531</v>
      </c>
    </row>
    <row r="8" spans="1:7" ht="15.6" x14ac:dyDescent="0.25">
      <c r="B8" s="54" t="s">
        <v>79</v>
      </c>
      <c r="C8" s="34">
        <v>19.54</v>
      </c>
      <c r="D8" s="34">
        <v>31.92</v>
      </c>
      <c r="E8" s="34">
        <v>5.62</v>
      </c>
      <c r="F8" s="12">
        <f>AVERAGE(C8,D8,E8)</f>
        <v>19.026666666666667</v>
      </c>
      <c r="G8" s="10">
        <f t="shared" si="0"/>
        <v>13.157512429533687</v>
      </c>
    </row>
    <row r="9" spans="1:7" ht="15.6" x14ac:dyDescent="0.25">
      <c r="B9" s="54" t="s">
        <v>65</v>
      </c>
      <c r="C9" s="34">
        <v>14.94</v>
      </c>
      <c r="D9" s="34">
        <v>4.46</v>
      </c>
      <c r="E9" s="34">
        <v>2.89</v>
      </c>
      <c r="F9" s="12">
        <f>AVERAGE(C9,D9,E9)</f>
        <v>7.43</v>
      </c>
      <c r="G9" s="10">
        <f t="shared" si="0"/>
        <v>6.551053350416252</v>
      </c>
    </row>
    <row r="10" spans="1:7" ht="15.6" x14ac:dyDescent="0.25">
      <c r="B10" s="54" t="s">
        <v>80</v>
      </c>
      <c r="C10" s="34">
        <v>7.18</v>
      </c>
      <c r="D10" s="34">
        <v>1.53</v>
      </c>
      <c r="E10" s="34">
        <v>3.38</v>
      </c>
      <c r="F10" s="12">
        <f>AVERAGE(C10,D10,E10)</f>
        <v>4.03</v>
      </c>
      <c r="G10" s="10">
        <f t="shared" si="0"/>
        <v>2.880538144166815</v>
      </c>
    </row>
    <row r="11" spans="1:7" ht="15.6" x14ac:dyDescent="0.25">
      <c r="B11" s="54" t="s">
        <v>81</v>
      </c>
      <c r="C11" s="34">
        <v>3.85</v>
      </c>
      <c r="D11" s="34">
        <v>3.35</v>
      </c>
      <c r="E11" s="34">
        <v>1.48</v>
      </c>
      <c r="F11" s="12">
        <f>AVERAGE(C11,D11,E11)</f>
        <v>2.8933333333333331</v>
      </c>
      <c r="G11" s="10">
        <f t="shared" si="0"/>
        <v>1.2492531101955822</v>
      </c>
    </row>
    <row r="12" spans="1:7" ht="15.6" x14ac:dyDescent="0.25">
      <c r="B12" s="54" t="s">
        <v>82</v>
      </c>
      <c r="C12" s="34">
        <v>8.31</v>
      </c>
      <c r="D12" s="34">
        <v>9.6199999999999992</v>
      </c>
      <c r="E12" s="34">
        <v>8.58</v>
      </c>
      <c r="F12" s="12">
        <f>AVERAGE(C12,D12,E12)</f>
        <v>8.836666666666666</v>
      </c>
      <c r="G12" s="10">
        <f t="shared" si="0"/>
        <v>0.69168875466739554</v>
      </c>
    </row>
    <row r="13" spans="1:7" ht="15.6" x14ac:dyDescent="0.25">
      <c r="B13" s="54" t="s">
        <v>83</v>
      </c>
      <c r="C13" s="34">
        <v>19.690000000000001</v>
      </c>
      <c r="D13" s="34">
        <v>13.65</v>
      </c>
      <c r="E13" s="34">
        <v>4.68</v>
      </c>
      <c r="F13" s="12">
        <f>AVERAGE(C13,D13,E13)</f>
        <v>12.673333333333334</v>
      </c>
      <c r="G13" s="10">
        <f t="shared" si="0"/>
        <v>7.5525117234820174</v>
      </c>
    </row>
    <row r="14" spans="1:7" ht="15.6" x14ac:dyDescent="0.25">
      <c r="B14" s="54" t="s">
        <v>84</v>
      </c>
      <c r="C14" s="34">
        <v>4.3600000000000003</v>
      </c>
      <c r="D14" s="34">
        <v>2.92</v>
      </c>
      <c r="E14" s="34">
        <v>1.72</v>
      </c>
      <c r="F14" s="12">
        <f>AVERAGE(C14,D14,E14)</f>
        <v>3</v>
      </c>
      <c r="G14" s="10">
        <f t="shared" si="0"/>
        <v>1.321816931348665</v>
      </c>
    </row>
    <row r="15" spans="1:7" ht="15.6" x14ac:dyDescent="0.25">
      <c r="B15" s="54" t="s">
        <v>85</v>
      </c>
      <c r="C15" s="34">
        <v>0.22</v>
      </c>
      <c r="D15" s="34">
        <v>3.49</v>
      </c>
      <c r="E15" s="34"/>
      <c r="F15" s="12">
        <f>AVERAGE(C15,D15,E15)</f>
        <v>1.8550000000000002</v>
      </c>
      <c r="G15" s="10">
        <f t="shared" si="0"/>
        <v>2.3122391744800104</v>
      </c>
    </row>
    <row r="16" spans="1:7" ht="15.6" x14ac:dyDescent="0.25">
      <c r="B16" s="54" t="s">
        <v>86</v>
      </c>
      <c r="C16" s="34">
        <v>4.6500000000000004</v>
      </c>
      <c r="D16" s="34">
        <v>3.38</v>
      </c>
      <c r="E16" s="34"/>
      <c r="F16" s="12">
        <f>AVERAGE(C16,D16,E16)</f>
        <v>4.0150000000000006</v>
      </c>
      <c r="G16" s="10">
        <f t="shared" si="0"/>
        <v>0.89802561210691034</v>
      </c>
    </row>
    <row r="17" spans="2:7" ht="15.6" x14ac:dyDescent="0.25">
      <c r="B17" s="54" t="s">
        <v>67</v>
      </c>
      <c r="C17" s="34">
        <v>2.94</v>
      </c>
      <c r="D17" s="34">
        <v>1.89</v>
      </c>
      <c r="E17" s="34"/>
      <c r="F17" s="12">
        <f>AVERAGE(C17,D17,E17)</f>
        <v>2.415</v>
      </c>
      <c r="G17" s="10">
        <f t="shared" si="0"/>
        <v>0.74246212024587344</v>
      </c>
    </row>
    <row r="18" spans="2:7" ht="15.6" x14ac:dyDescent="0.25">
      <c r="B18" s="54" t="s">
        <v>19</v>
      </c>
      <c r="C18" s="34">
        <v>8.36</v>
      </c>
      <c r="D18" s="34">
        <v>6.28</v>
      </c>
      <c r="E18" s="34"/>
      <c r="F18" s="12">
        <f>AVERAGE(C18,D18,E18)</f>
        <v>7.32</v>
      </c>
      <c r="G18" s="10">
        <f t="shared" si="0"/>
        <v>1.4707821048680103</v>
      </c>
    </row>
    <row r="19" spans="2:7" ht="15.6" x14ac:dyDescent="0.25">
      <c r="B19" s="54" t="s">
        <v>73</v>
      </c>
      <c r="C19" s="34">
        <v>8.58</v>
      </c>
      <c r="D19" s="34">
        <v>9.99</v>
      </c>
      <c r="E19" s="34"/>
      <c r="F19" s="12">
        <f>AVERAGE(C19,D19,E19)</f>
        <v>9.2850000000000001</v>
      </c>
      <c r="G19" s="10">
        <f t="shared" si="0"/>
        <v>0.99702056147303209</v>
      </c>
    </row>
    <row r="20" spans="2:7" ht="16.2" thickBot="1" x14ac:dyDescent="0.3">
      <c r="B20" s="55" t="s">
        <v>75</v>
      </c>
      <c r="C20" s="37">
        <v>8.99</v>
      </c>
      <c r="D20" s="37">
        <v>9.6199999999999992</v>
      </c>
      <c r="E20" s="37"/>
      <c r="F20" s="19">
        <f>AVERAGE(C20,D20,E20)</f>
        <v>9.3049999999999997</v>
      </c>
      <c r="G20" s="20">
        <f t="shared" si="0"/>
        <v>0.44547727214752425</v>
      </c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4" sqref="H4"/>
    </sheetView>
  </sheetViews>
  <sheetFormatPr defaultRowHeight="13.8" x14ac:dyDescent="0.25"/>
  <cols>
    <col min="3" max="3" width="10.5546875" customWidth="1"/>
    <col min="7" max="7" width="9.44140625" customWidth="1"/>
    <col min="8" max="8" width="10.44140625" customWidth="1"/>
  </cols>
  <sheetData>
    <row r="1" spans="1:8" ht="15.6" x14ac:dyDescent="0.25">
      <c r="A1" s="9" t="s">
        <v>153</v>
      </c>
    </row>
    <row r="2" spans="1:8" ht="14.4" thickBot="1" x14ac:dyDescent="0.3"/>
    <row r="3" spans="1:8" ht="14.4" thickBot="1" x14ac:dyDescent="0.3">
      <c r="C3" s="14"/>
      <c r="D3" s="23" t="s">
        <v>152</v>
      </c>
      <c r="E3" s="24"/>
      <c r="F3" s="24"/>
      <c r="G3" s="24"/>
      <c r="H3" s="25"/>
    </row>
    <row r="4" spans="1:8" ht="16.2" thickBot="1" x14ac:dyDescent="0.3">
      <c r="C4" s="21"/>
      <c r="D4" s="19" t="s">
        <v>118</v>
      </c>
      <c r="E4" s="19" t="s">
        <v>119</v>
      </c>
      <c r="F4" s="19" t="s">
        <v>122</v>
      </c>
      <c r="G4" s="22" t="s">
        <v>120</v>
      </c>
      <c r="H4" s="20" t="s">
        <v>135</v>
      </c>
    </row>
    <row r="5" spans="1:8" x14ac:dyDescent="0.25">
      <c r="C5" s="52" t="s">
        <v>15</v>
      </c>
      <c r="D5" s="34">
        <v>0.23225979999999999</v>
      </c>
      <c r="E5" s="34">
        <v>0.1801064</v>
      </c>
      <c r="F5" s="34">
        <v>8.6153569999999999E-2</v>
      </c>
      <c r="G5" s="12">
        <f>AVERAGE(D5,E5,F5)</f>
        <v>0.16617325666666669</v>
      </c>
      <c r="H5" s="10">
        <f>STDEV(D5,E5,F5)</f>
        <v>7.4042940065637719E-2</v>
      </c>
    </row>
    <row r="6" spans="1:8" ht="14.4" thickBot="1" x14ac:dyDescent="0.3">
      <c r="C6" s="53" t="s">
        <v>14</v>
      </c>
      <c r="D6" s="37">
        <v>0.22272539999999999</v>
      </c>
      <c r="E6" s="37">
        <v>0.18090500000000001</v>
      </c>
      <c r="F6" s="37">
        <v>0.1236299</v>
      </c>
      <c r="G6" s="19">
        <f>AVERAGE(D6,E6,F6)</f>
        <v>0.17575343333333335</v>
      </c>
      <c r="H6" s="20">
        <f>STDEV(D6,E6,F6)</f>
        <v>4.9748201067006725E-2</v>
      </c>
    </row>
    <row r="7" spans="1:8" x14ac:dyDescent="0.25">
      <c r="D7" s="1"/>
      <c r="E7" s="1"/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workbookViewId="0">
      <selection activeCell="F6" sqref="F6"/>
    </sheetView>
  </sheetViews>
  <sheetFormatPr defaultRowHeight="13.8" x14ac:dyDescent="0.25"/>
  <cols>
    <col min="1" max="1" width="18" customWidth="1"/>
  </cols>
  <sheetData>
    <row r="1" spans="1:28" ht="15.6" x14ac:dyDescent="0.25">
      <c r="A1" s="5"/>
    </row>
    <row r="2" spans="1:28" ht="15.6" x14ac:dyDescent="0.25">
      <c r="A2" s="5" t="s">
        <v>154</v>
      </c>
    </row>
    <row r="3" spans="1:28" x14ac:dyDescent="0.25">
      <c r="V3" s="3"/>
    </row>
    <row r="4" spans="1:28" ht="14.4" thickBot="1" x14ac:dyDescent="0.3">
      <c r="V4" s="1"/>
    </row>
    <row r="5" spans="1:28" ht="14.4" thickBot="1" x14ac:dyDescent="0.3">
      <c r="B5" s="14"/>
      <c r="C5" s="23"/>
      <c r="D5" s="24" t="s">
        <v>126</v>
      </c>
      <c r="E5" s="24"/>
      <c r="F5" s="25"/>
      <c r="G5" s="23"/>
      <c r="H5" s="58" t="s">
        <v>127</v>
      </c>
      <c r="I5" s="24"/>
      <c r="J5" s="25"/>
      <c r="K5" s="23"/>
      <c r="L5" s="24" t="s">
        <v>129</v>
      </c>
      <c r="M5" s="24"/>
      <c r="N5" s="25"/>
      <c r="O5" s="23"/>
      <c r="P5" s="47" t="s">
        <v>130</v>
      </c>
      <c r="Q5" s="24"/>
      <c r="R5" s="25"/>
      <c r="V5" s="1"/>
    </row>
    <row r="6" spans="1:28" ht="16.2" thickBot="1" x14ac:dyDescent="0.3">
      <c r="B6" s="21"/>
      <c r="C6" s="26" t="s">
        <v>118</v>
      </c>
      <c r="D6" s="19" t="s">
        <v>119</v>
      </c>
      <c r="E6" s="22" t="s">
        <v>120</v>
      </c>
      <c r="F6" s="20" t="s">
        <v>135</v>
      </c>
      <c r="G6" s="26" t="s">
        <v>118</v>
      </c>
      <c r="H6" s="19" t="s">
        <v>119</v>
      </c>
      <c r="I6" s="22" t="s">
        <v>120</v>
      </c>
      <c r="J6" s="20" t="s">
        <v>135</v>
      </c>
      <c r="K6" s="26" t="s">
        <v>118</v>
      </c>
      <c r="L6" s="19" t="s">
        <v>119</v>
      </c>
      <c r="M6" s="22" t="s">
        <v>120</v>
      </c>
      <c r="N6" s="20" t="s">
        <v>135</v>
      </c>
      <c r="O6" s="26" t="s">
        <v>118</v>
      </c>
      <c r="P6" s="19" t="s">
        <v>119</v>
      </c>
      <c r="Q6" s="22" t="s">
        <v>120</v>
      </c>
      <c r="R6" s="20" t="s">
        <v>135</v>
      </c>
      <c r="V6" s="1"/>
    </row>
    <row r="7" spans="1:28" x14ac:dyDescent="0.25">
      <c r="B7" s="52" t="s">
        <v>88</v>
      </c>
      <c r="C7" s="34">
        <v>0.39</v>
      </c>
      <c r="D7" s="34">
        <v>0.4</v>
      </c>
      <c r="E7" s="12">
        <f>AVERAGE(C7,D7)</f>
        <v>0.39500000000000002</v>
      </c>
      <c r="F7" s="56">
        <f>STDEV(C7,D7)</f>
        <v>7.0710678118654814E-3</v>
      </c>
      <c r="G7" s="42">
        <v>0.47</v>
      </c>
      <c r="H7" s="34">
        <v>0.9</v>
      </c>
      <c r="I7" s="12">
        <f>AVERAGE(G7,H7)</f>
        <v>0.68500000000000005</v>
      </c>
      <c r="J7" s="56">
        <f>STDEV(G7,H7)</f>
        <v>0.30405591591021514</v>
      </c>
      <c r="K7" s="42">
        <v>0.32</v>
      </c>
      <c r="L7" s="34">
        <v>0.69</v>
      </c>
      <c r="M7" s="12">
        <f>AVERAGE(K7,L7)</f>
        <v>0.505</v>
      </c>
      <c r="N7" s="56">
        <f>STDEV(K7,L7)</f>
        <v>0.26162950903902238</v>
      </c>
      <c r="O7" s="42">
        <v>2</v>
      </c>
      <c r="P7" s="34">
        <v>0.59</v>
      </c>
      <c r="Q7" s="12">
        <f>AVERAGE(O7,P7)</f>
        <v>1.2949999999999999</v>
      </c>
      <c r="R7" s="10">
        <f>STDEV(O7,P7)</f>
        <v>0.99702056147303209</v>
      </c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B8" s="52" t="s">
        <v>16</v>
      </c>
      <c r="C8" s="34">
        <v>0.57999999999999996</v>
      </c>
      <c r="D8" s="34">
        <v>0.55000000000000004</v>
      </c>
      <c r="E8" s="12">
        <f>AVERAGE(C8,D8)</f>
        <v>0.56499999999999995</v>
      </c>
      <c r="F8" s="56">
        <f t="shared" ref="F8:F12" si="0">STDEV(C8,D8)</f>
        <v>2.1213203435596368E-2</v>
      </c>
      <c r="G8" s="42">
        <v>0.35</v>
      </c>
      <c r="H8" s="34">
        <v>1.29</v>
      </c>
      <c r="I8" s="12">
        <f>AVERAGE(G8,H8)</f>
        <v>0.82000000000000006</v>
      </c>
      <c r="J8" s="56">
        <f t="shared" ref="J8:J12" si="1">STDEV(G8,H8)</f>
        <v>0.66468037431535465</v>
      </c>
      <c r="K8" s="42">
        <v>0.19</v>
      </c>
      <c r="L8" s="34">
        <v>1.2</v>
      </c>
      <c r="M8" s="12">
        <f>AVERAGE(K8,L8)</f>
        <v>0.69499999999999995</v>
      </c>
      <c r="N8" s="56">
        <f t="shared" ref="N8:N12" si="2">STDEV(K8,L8)</f>
        <v>0.71417784899841308</v>
      </c>
      <c r="O8" s="42">
        <v>11.96</v>
      </c>
      <c r="P8" s="34">
        <v>4.8099999999999996</v>
      </c>
      <c r="Q8" s="12">
        <f>AVERAGE(O8,P8)</f>
        <v>8.3849999999999998</v>
      </c>
      <c r="R8" s="10">
        <f t="shared" ref="R8:R12" si="3">STDEV(O8,P8)</f>
        <v>5.0558134854838181</v>
      </c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B9" s="52" t="s">
        <v>87</v>
      </c>
      <c r="C9" s="34">
        <v>0.15</v>
      </c>
      <c r="D9" s="34">
        <v>0.19</v>
      </c>
      <c r="E9" s="12">
        <f>AVERAGE(C9,D9)</f>
        <v>0.16999999999999998</v>
      </c>
      <c r="F9" s="56">
        <f t="shared" si="0"/>
        <v>2.8284271247462061E-2</v>
      </c>
      <c r="G9" s="42">
        <v>0.12</v>
      </c>
      <c r="H9" s="34">
        <v>0.59</v>
      </c>
      <c r="I9" s="12">
        <f>AVERAGE(G9,H9)</f>
        <v>0.35499999999999998</v>
      </c>
      <c r="J9" s="56">
        <f t="shared" si="1"/>
        <v>0.33234018715767732</v>
      </c>
      <c r="K9" s="42">
        <v>0.1</v>
      </c>
      <c r="L9" s="34">
        <v>0.28000000000000003</v>
      </c>
      <c r="M9" s="12">
        <f>AVERAGE(K9,L9)</f>
        <v>0.19</v>
      </c>
      <c r="N9" s="56">
        <f t="shared" si="2"/>
        <v>0.12727922061357858</v>
      </c>
      <c r="O9" s="42">
        <v>0.16</v>
      </c>
      <c r="P9" s="34">
        <v>0.18</v>
      </c>
      <c r="Q9" s="12">
        <f>AVERAGE(O9,P9)</f>
        <v>0.16999999999999998</v>
      </c>
      <c r="R9" s="10">
        <f t="shared" si="3"/>
        <v>1.4142135623730944E-2</v>
      </c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B10" s="52" t="s">
        <v>17</v>
      </c>
      <c r="C10" s="34">
        <v>28.81</v>
      </c>
      <c r="D10" s="34">
        <v>5.93</v>
      </c>
      <c r="E10" s="12">
        <f>AVERAGE(C10,D10)</f>
        <v>17.369999999999997</v>
      </c>
      <c r="F10" s="56">
        <f t="shared" si="0"/>
        <v>16.178603153548213</v>
      </c>
      <c r="G10" s="42">
        <v>3.48</v>
      </c>
      <c r="H10" s="34">
        <v>4.7300000000000004</v>
      </c>
      <c r="I10" s="12">
        <f>AVERAGE(G10,H10)</f>
        <v>4.1050000000000004</v>
      </c>
      <c r="J10" s="56">
        <f t="shared" si="1"/>
        <v>0.88388347648318444</v>
      </c>
      <c r="K10" s="42">
        <v>0.38</v>
      </c>
      <c r="L10" s="34">
        <v>3.09</v>
      </c>
      <c r="M10" s="12">
        <f>AVERAGE(K10,L10)</f>
        <v>1.7349999999999999</v>
      </c>
      <c r="N10" s="56">
        <f t="shared" si="2"/>
        <v>1.9162593770155436</v>
      </c>
      <c r="O10" s="42">
        <v>33.380000000000003</v>
      </c>
      <c r="P10" s="34">
        <v>24.17</v>
      </c>
      <c r="Q10" s="12">
        <f>AVERAGE(O10,P10)</f>
        <v>28.775000000000002</v>
      </c>
      <c r="R10" s="10">
        <f t="shared" si="3"/>
        <v>6.5124534547280959</v>
      </c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B11" s="52" t="s">
        <v>89</v>
      </c>
      <c r="C11" s="34">
        <v>0.24</v>
      </c>
      <c r="D11" s="34">
        <v>1.44</v>
      </c>
      <c r="E11" s="12">
        <f>AVERAGE(C11,D11)</f>
        <v>0.84</v>
      </c>
      <c r="F11" s="56">
        <f t="shared" si="0"/>
        <v>0.84852813742385702</v>
      </c>
      <c r="G11" s="42">
        <v>0.28000000000000003</v>
      </c>
      <c r="H11" s="34">
        <v>1.6</v>
      </c>
      <c r="I11" s="12">
        <f>AVERAGE(G11,H11)</f>
        <v>0.94000000000000006</v>
      </c>
      <c r="J11" s="56">
        <f t="shared" si="1"/>
        <v>0.93338095116624276</v>
      </c>
      <c r="K11" s="42">
        <v>0.28999999999999998</v>
      </c>
      <c r="L11" s="34">
        <v>1.89</v>
      </c>
      <c r="M11" s="12">
        <f>AVERAGE(K11,L11)</f>
        <v>1.0899999999999999</v>
      </c>
      <c r="N11" s="56">
        <f t="shared" si="2"/>
        <v>1.1313708498984762</v>
      </c>
      <c r="O11" s="42">
        <v>0.24</v>
      </c>
      <c r="P11" s="34">
        <v>1.39</v>
      </c>
      <c r="Q11" s="12">
        <f>AVERAGE(O11,P11)</f>
        <v>0.81499999999999995</v>
      </c>
      <c r="R11" s="10">
        <f t="shared" si="3"/>
        <v>0.8131727983645296</v>
      </c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4.4" thickBot="1" x14ac:dyDescent="0.3">
      <c r="B12" s="53" t="s">
        <v>7</v>
      </c>
      <c r="C12" s="37">
        <v>0.09</v>
      </c>
      <c r="D12" s="37">
        <v>0.45</v>
      </c>
      <c r="E12" s="19">
        <f>AVERAGE(C12,D12)</f>
        <v>0.27</v>
      </c>
      <c r="F12" s="57">
        <f t="shared" si="0"/>
        <v>0.2545584412271571</v>
      </c>
      <c r="G12" s="43">
        <v>0.14000000000000001</v>
      </c>
      <c r="H12" s="37">
        <v>0.41</v>
      </c>
      <c r="I12" s="19">
        <f>AVERAGE(G12,H12)</f>
        <v>0.27500000000000002</v>
      </c>
      <c r="J12" s="57">
        <f t="shared" si="1"/>
        <v>0.19091883092036771</v>
      </c>
      <c r="K12" s="43">
        <v>0.16</v>
      </c>
      <c r="L12" s="37">
        <v>0.61</v>
      </c>
      <c r="M12" s="19">
        <f>AVERAGE(K12,L12)</f>
        <v>0.38500000000000001</v>
      </c>
      <c r="N12" s="57">
        <f t="shared" si="2"/>
        <v>0.31819805153394637</v>
      </c>
      <c r="O12" s="43">
        <v>0.16</v>
      </c>
      <c r="P12" s="37">
        <v>0.35</v>
      </c>
      <c r="Q12" s="19">
        <f>AVERAGE(O12,P12)</f>
        <v>0.255</v>
      </c>
      <c r="R12" s="20">
        <f t="shared" si="3"/>
        <v>0.13435028842544397</v>
      </c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E13" s="1"/>
      <c r="F13" s="1"/>
      <c r="G13" s="1"/>
      <c r="H13" s="1"/>
      <c r="I13" s="1"/>
      <c r="N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E14" s="1"/>
      <c r="F14" s="1"/>
      <c r="G14" s="1"/>
      <c r="H14" s="1"/>
      <c r="I14" s="1"/>
      <c r="N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7" spans="5:12" x14ac:dyDescent="0.25">
      <c r="E17" s="3"/>
      <c r="F17" s="3"/>
      <c r="G17" s="3"/>
      <c r="H17" s="3"/>
      <c r="I17" s="3"/>
      <c r="J17" s="3"/>
      <c r="K17" s="3"/>
      <c r="L17" s="3"/>
    </row>
    <row r="18" spans="5:12" x14ac:dyDescent="0.25">
      <c r="E18" s="1"/>
      <c r="F18" s="1"/>
      <c r="G18" s="1"/>
      <c r="H18" s="1"/>
      <c r="I18" s="1"/>
      <c r="J18" s="1"/>
      <c r="K18" s="1"/>
      <c r="L18" s="1"/>
    </row>
    <row r="19" spans="5:12" x14ac:dyDescent="0.25">
      <c r="E19" s="1"/>
      <c r="F19" s="1"/>
      <c r="G19" s="1"/>
      <c r="H19" s="1"/>
      <c r="I19" s="1"/>
      <c r="J19" s="1"/>
      <c r="K19" s="1"/>
      <c r="L19" s="1"/>
    </row>
    <row r="20" spans="5:12" x14ac:dyDescent="0.25">
      <c r="E20" s="1"/>
      <c r="F20" s="1"/>
      <c r="G20" s="1"/>
      <c r="H20" s="1"/>
      <c r="I20" s="1"/>
      <c r="J20" s="1"/>
      <c r="K20" s="1"/>
      <c r="L20" s="1"/>
    </row>
    <row r="23" spans="5:12" x14ac:dyDescent="0.25">
      <c r="E23" s="3"/>
    </row>
    <row r="24" spans="5:12" x14ac:dyDescent="0.25">
      <c r="E24" s="1"/>
    </row>
    <row r="25" spans="5:12" x14ac:dyDescent="0.25">
      <c r="E25" s="1"/>
    </row>
    <row r="26" spans="5:12" x14ac:dyDescent="0.25">
      <c r="E26" s="1"/>
    </row>
    <row r="28" spans="5:12" x14ac:dyDescent="0.25">
      <c r="E28" s="3"/>
      <c r="F28" s="3"/>
      <c r="G28" s="3"/>
      <c r="H28" s="3"/>
      <c r="I28" s="3"/>
      <c r="J28" s="3"/>
      <c r="K28" s="3"/>
      <c r="L28" s="3"/>
    </row>
    <row r="29" spans="5:12" x14ac:dyDescent="0.25">
      <c r="E29" s="1"/>
      <c r="F29" s="1"/>
      <c r="G29" s="1"/>
      <c r="H29" s="1"/>
      <c r="I29" s="1"/>
      <c r="J29" s="1"/>
      <c r="K29" s="1"/>
      <c r="L29" s="1"/>
    </row>
    <row r="30" spans="5:12" x14ac:dyDescent="0.25">
      <c r="E30" s="1"/>
      <c r="F30" s="1"/>
      <c r="G30" s="1"/>
      <c r="H30" s="1"/>
      <c r="I30" s="1"/>
      <c r="J30" s="1"/>
      <c r="K30" s="1"/>
      <c r="L30" s="1"/>
    </row>
    <row r="31" spans="5:12" x14ac:dyDescent="0.25">
      <c r="G31" s="1"/>
      <c r="H31" s="1"/>
      <c r="I31" s="1"/>
      <c r="J31" s="1"/>
      <c r="K31" s="1"/>
      <c r="L31" s="1"/>
    </row>
    <row r="34" spans="7:11" x14ac:dyDescent="0.25">
      <c r="G34" s="3"/>
      <c r="H34" s="3"/>
      <c r="I34" s="3"/>
      <c r="J34" s="3"/>
      <c r="K34" s="3"/>
    </row>
    <row r="35" spans="7:11" x14ac:dyDescent="0.25">
      <c r="G35" s="1"/>
      <c r="H35" s="1"/>
      <c r="I35" s="1"/>
      <c r="J35" s="1"/>
      <c r="K35" s="1"/>
    </row>
    <row r="36" spans="7:11" x14ac:dyDescent="0.25">
      <c r="G36" s="1"/>
      <c r="H36" s="1"/>
      <c r="I36" s="1"/>
      <c r="J36" s="1"/>
      <c r="K36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16" workbookViewId="0">
      <selection activeCell="G23" sqref="G23"/>
    </sheetView>
  </sheetViews>
  <sheetFormatPr defaultRowHeight="13.8" x14ac:dyDescent="0.25"/>
  <cols>
    <col min="1" max="1" width="8.88671875" style="8"/>
  </cols>
  <sheetData>
    <row r="1" spans="2:14" ht="15.6" x14ac:dyDescent="0.25">
      <c r="B1" s="5" t="s">
        <v>90</v>
      </c>
      <c r="J1" s="5" t="s">
        <v>93</v>
      </c>
    </row>
    <row r="2" spans="2:14" ht="14.4" thickBot="1" x14ac:dyDescent="0.3"/>
    <row r="3" spans="2:14" ht="14.4" thickBot="1" x14ac:dyDescent="0.3">
      <c r="B3" s="14"/>
      <c r="C3" s="23"/>
      <c r="D3" s="24"/>
      <c r="E3" s="24" t="s">
        <v>125</v>
      </c>
      <c r="F3" s="24"/>
      <c r="G3" s="25"/>
      <c r="J3" s="14"/>
      <c r="K3" s="23"/>
      <c r="L3" s="58" t="s">
        <v>127</v>
      </c>
      <c r="M3" s="24"/>
      <c r="N3" s="25"/>
    </row>
    <row r="4" spans="2:14" ht="16.2" thickBot="1" x14ac:dyDescent="0.3">
      <c r="B4" s="21"/>
      <c r="C4" s="19" t="s">
        <v>118</v>
      </c>
      <c r="D4" s="19" t="s">
        <v>119</v>
      </c>
      <c r="E4" s="19" t="s">
        <v>122</v>
      </c>
      <c r="F4" s="22" t="s">
        <v>120</v>
      </c>
      <c r="G4" s="20" t="s">
        <v>135</v>
      </c>
      <c r="J4" s="21"/>
      <c r="K4" s="19" t="s">
        <v>118</v>
      </c>
      <c r="L4" s="19" t="s">
        <v>119</v>
      </c>
      <c r="M4" s="22" t="s">
        <v>120</v>
      </c>
      <c r="N4" s="20" t="s">
        <v>135</v>
      </c>
    </row>
    <row r="5" spans="2:14" x14ac:dyDescent="0.25">
      <c r="B5" s="52" t="s">
        <v>68</v>
      </c>
      <c r="C5" s="34">
        <v>0.4</v>
      </c>
      <c r="D5" s="34">
        <v>0.85</v>
      </c>
      <c r="E5" s="34"/>
      <c r="F5" s="12">
        <f>AVERAGE(C5,D5,E5)</f>
        <v>0.625</v>
      </c>
      <c r="G5" s="10">
        <f>STDEV(C5,D5,E5)</f>
        <v>0.31819805153394631</v>
      </c>
      <c r="J5" s="52" t="s">
        <v>68</v>
      </c>
      <c r="K5" s="34">
        <v>0.66</v>
      </c>
      <c r="L5" s="34">
        <v>1.1200000000000001</v>
      </c>
      <c r="M5" s="12">
        <f>AVERAGE(K5,L5)</f>
        <v>0.89000000000000012</v>
      </c>
      <c r="N5" s="10">
        <f>STDEV(K5,L5)</f>
        <v>0.32526911934581137</v>
      </c>
    </row>
    <row r="6" spans="2:14" x14ac:dyDescent="0.25">
      <c r="B6" s="52" t="s">
        <v>64</v>
      </c>
      <c r="C6" s="34">
        <v>2.4300000000000002</v>
      </c>
      <c r="D6" s="34">
        <v>3.86</v>
      </c>
      <c r="E6" s="34"/>
      <c r="F6" s="12">
        <f>AVERAGE(C6,D6,E6)</f>
        <v>3.145</v>
      </c>
      <c r="G6" s="10">
        <f t="shared" ref="G6:G15" si="0">STDEV(C6,D6,E6)</f>
        <v>1.0111626970967627</v>
      </c>
      <c r="J6" s="52" t="s">
        <v>64</v>
      </c>
      <c r="K6" s="34">
        <v>2.2000000000000002</v>
      </c>
      <c r="L6" s="34">
        <v>11.85</v>
      </c>
      <c r="M6" s="12">
        <f>AVERAGE(K6,L6)</f>
        <v>7.0250000000000004</v>
      </c>
      <c r="N6" s="10">
        <f t="shared" ref="N6:N8" si="1">STDEV(K6,L6)</f>
        <v>6.8235804384501817</v>
      </c>
    </row>
    <row r="7" spans="2:14" x14ac:dyDescent="0.25">
      <c r="B7" s="52" t="s">
        <v>91</v>
      </c>
      <c r="C7" s="34">
        <v>0.26</v>
      </c>
      <c r="D7" s="34">
        <v>0.31</v>
      </c>
      <c r="E7" s="34"/>
      <c r="F7" s="12">
        <f>AVERAGE(C7,D7,E7)</f>
        <v>0.28500000000000003</v>
      </c>
      <c r="G7" s="10">
        <f t="shared" si="0"/>
        <v>3.5355339059327369E-2</v>
      </c>
      <c r="J7" s="52" t="s">
        <v>70</v>
      </c>
      <c r="K7" s="34">
        <v>0.28999999999999998</v>
      </c>
      <c r="L7" s="34">
        <v>0.47</v>
      </c>
      <c r="M7" s="12">
        <f>AVERAGE(K7,L7)</f>
        <v>0.38</v>
      </c>
      <c r="N7" s="10">
        <f t="shared" si="1"/>
        <v>0.12727922061357852</v>
      </c>
    </row>
    <row r="8" spans="2:14" ht="14.4" thickBot="1" x14ac:dyDescent="0.3">
      <c r="B8" s="52" t="s">
        <v>18</v>
      </c>
      <c r="C8" s="34">
        <v>0.14000000000000001</v>
      </c>
      <c r="D8" s="34">
        <v>0.28000000000000003</v>
      </c>
      <c r="E8" s="34"/>
      <c r="F8" s="12">
        <f>AVERAGE(C8,D8,E8)</f>
        <v>0.21000000000000002</v>
      </c>
      <c r="G8" s="10">
        <f t="shared" si="0"/>
        <v>9.8994949366116664E-2</v>
      </c>
      <c r="J8" s="53" t="s">
        <v>92</v>
      </c>
      <c r="K8" s="37">
        <v>0.73</v>
      </c>
      <c r="L8" s="37">
        <v>3.06</v>
      </c>
      <c r="M8" s="19">
        <f>AVERAGE(K8,L8)</f>
        <v>1.895</v>
      </c>
      <c r="N8" s="20">
        <f t="shared" si="1"/>
        <v>1.6475588001646555</v>
      </c>
    </row>
    <row r="9" spans="2:14" x14ac:dyDescent="0.25">
      <c r="B9" s="52" t="s">
        <v>70</v>
      </c>
      <c r="C9" s="34">
        <v>0.55000000000000004</v>
      </c>
      <c r="D9" s="34">
        <v>0.26</v>
      </c>
      <c r="E9" s="34"/>
      <c r="F9" s="12">
        <f>AVERAGE(C9,D9,E9)</f>
        <v>0.40500000000000003</v>
      </c>
      <c r="G9" s="10">
        <f t="shared" si="0"/>
        <v>0.20506096654409872</v>
      </c>
    </row>
    <row r="10" spans="2:14" x14ac:dyDescent="0.25">
      <c r="B10" s="52" t="s">
        <v>92</v>
      </c>
      <c r="C10" s="34">
        <v>2.21</v>
      </c>
      <c r="D10" s="34">
        <v>1.77</v>
      </c>
      <c r="E10" s="34"/>
      <c r="F10" s="12">
        <f>AVERAGE(C10,D10,E10)</f>
        <v>1.99</v>
      </c>
      <c r="G10" s="10">
        <f t="shared" si="0"/>
        <v>0.31112698372207948</v>
      </c>
    </row>
    <row r="11" spans="2:14" x14ac:dyDescent="0.25">
      <c r="B11" s="52" t="s">
        <v>71</v>
      </c>
      <c r="C11" s="34">
        <v>6.46</v>
      </c>
      <c r="D11" s="34">
        <v>11.57</v>
      </c>
      <c r="E11" s="34">
        <v>6.03</v>
      </c>
      <c r="F11" s="12">
        <f>AVERAGE(C11,D11,E11)</f>
        <v>8.0200000000000014</v>
      </c>
      <c r="G11" s="10">
        <f t="shared" si="0"/>
        <v>3.08189876537176</v>
      </c>
    </row>
    <row r="12" spans="2:14" x14ac:dyDescent="0.25">
      <c r="B12" s="52" t="s">
        <v>72</v>
      </c>
      <c r="C12" s="34">
        <v>1.98</v>
      </c>
      <c r="D12" s="34">
        <v>3.54</v>
      </c>
      <c r="E12" s="34">
        <v>0.7</v>
      </c>
      <c r="F12" s="12">
        <f>AVERAGE(C12,D12,E12)</f>
        <v>2.0733333333333333</v>
      </c>
      <c r="G12" s="10">
        <f t="shared" si="0"/>
        <v>1.4222986090597622</v>
      </c>
    </row>
    <row r="13" spans="2:14" x14ac:dyDescent="0.25">
      <c r="B13" s="52" t="s">
        <v>13</v>
      </c>
      <c r="C13" s="34">
        <v>4.68</v>
      </c>
      <c r="D13" s="34">
        <v>6.77</v>
      </c>
      <c r="E13" s="34">
        <v>7.43</v>
      </c>
      <c r="F13" s="12">
        <f>AVERAGE(C13,D13,E13)</f>
        <v>6.293333333333333</v>
      </c>
      <c r="G13" s="10">
        <f t="shared" si="0"/>
        <v>1.4356299430331392</v>
      </c>
    </row>
    <row r="14" spans="2:14" x14ac:dyDescent="0.25">
      <c r="B14" s="52" t="s">
        <v>74</v>
      </c>
      <c r="C14" s="34">
        <v>4.09</v>
      </c>
      <c r="D14" s="34">
        <v>6.04</v>
      </c>
      <c r="E14" s="34">
        <v>7.03</v>
      </c>
      <c r="F14" s="12">
        <f>AVERAGE(C14,D14,E14)</f>
        <v>5.72</v>
      </c>
      <c r="G14" s="10">
        <f t="shared" si="0"/>
        <v>1.4958943812983603</v>
      </c>
    </row>
    <row r="15" spans="2:14" ht="14.4" thickBot="1" x14ac:dyDescent="0.3">
      <c r="B15" s="53" t="s">
        <v>76</v>
      </c>
      <c r="C15" s="37"/>
      <c r="D15" s="37">
        <v>2.89</v>
      </c>
      <c r="E15" s="37">
        <v>6.79</v>
      </c>
      <c r="F15" s="19">
        <f>AVERAGE(C15,D15,E15)</f>
        <v>4.84</v>
      </c>
      <c r="G15" s="20">
        <f t="shared" si="0"/>
        <v>2.7577164466275361</v>
      </c>
    </row>
    <row r="20" spans="2:14" ht="15.6" x14ac:dyDescent="0.25">
      <c r="B20" s="5" t="s">
        <v>95</v>
      </c>
      <c r="J20" s="5" t="s">
        <v>96</v>
      </c>
    </row>
    <row r="21" spans="2:14" ht="14.4" thickBot="1" x14ac:dyDescent="0.3"/>
    <row r="22" spans="2:14" ht="14.4" thickBot="1" x14ac:dyDescent="0.3">
      <c r="B22" s="14"/>
      <c r="C22" s="23"/>
      <c r="D22" s="59"/>
      <c r="E22" s="24" t="s">
        <v>155</v>
      </c>
      <c r="F22" s="24"/>
      <c r="G22" s="25"/>
      <c r="J22" s="14"/>
      <c r="K22" s="23"/>
      <c r="L22" s="24" t="s">
        <v>131</v>
      </c>
      <c r="M22" s="24"/>
      <c r="N22" s="25"/>
    </row>
    <row r="23" spans="2:14" ht="16.2" thickBot="1" x14ac:dyDescent="0.3">
      <c r="B23" s="21"/>
      <c r="C23" s="19" t="s">
        <v>118</v>
      </c>
      <c r="D23" s="19" t="s">
        <v>119</v>
      </c>
      <c r="E23" s="19" t="s">
        <v>122</v>
      </c>
      <c r="F23" s="22" t="s">
        <v>120</v>
      </c>
      <c r="G23" s="20" t="s">
        <v>135</v>
      </c>
      <c r="J23" s="21"/>
      <c r="K23" s="19" t="s">
        <v>118</v>
      </c>
      <c r="L23" s="19" t="s">
        <v>119</v>
      </c>
      <c r="M23" s="22" t="s">
        <v>120</v>
      </c>
      <c r="N23" s="20" t="s">
        <v>135</v>
      </c>
    </row>
    <row r="24" spans="2:14" x14ac:dyDescent="0.25">
      <c r="B24" s="52" t="s">
        <v>68</v>
      </c>
      <c r="C24" s="34">
        <v>5.56</v>
      </c>
      <c r="D24" s="34">
        <v>5.26</v>
      </c>
      <c r="E24" s="34"/>
      <c r="F24" s="12">
        <f>AVERAGE(C24,D24,E24)</f>
        <v>5.41</v>
      </c>
      <c r="G24" s="10">
        <f>STDEV(C24,D24,E24)</f>
        <v>0.21213203435596412</v>
      </c>
      <c r="J24" s="52" t="s">
        <v>97</v>
      </c>
      <c r="K24" s="34">
        <v>13.37</v>
      </c>
      <c r="L24" s="34">
        <v>4.62</v>
      </c>
      <c r="M24" s="12">
        <f>AVERAGE(K24,L24)</f>
        <v>8.9949999999999992</v>
      </c>
      <c r="N24" s="10">
        <f>STDEV(K24,L24)</f>
        <v>6.1871843353822911</v>
      </c>
    </row>
    <row r="25" spans="2:14" x14ac:dyDescent="0.25">
      <c r="B25" s="52" t="s">
        <v>64</v>
      </c>
      <c r="C25" s="34">
        <v>6.27</v>
      </c>
      <c r="D25" s="34">
        <v>9.75</v>
      </c>
      <c r="E25" s="34"/>
      <c r="F25" s="12">
        <f>AVERAGE(C25,D25,E25)</f>
        <v>8.01</v>
      </c>
      <c r="G25" s="10">
        <f t="shared" ref="G25:G34" si="2">STDEV(C25,D25,E25)</f>
        <v>2.4607315985291822</v>
      </c>
      <c r="J25" s="52" t="s">
        <v>98</v>
      </c>
      <c r="K25" s="34">
        <v>13.63</v>
      </c>
      <c r="L25" s="34">
        <v>6.77</v>
      </c>
      <c r="M25" s="12">
        <f>AVERAGE(K25,L25)</f>
        <v>10.199999999999999</v>
      </c>
      <c r="N25" s="10">
        <f t="shared" ref="N25:N33" si="3">STDEV(K25,L25)</f>
        <v>4.8507525189397187</v>
      </c>
    </row>
    <row r="26" spans="2:14" x14ac:dyDescent="0.25">
      <c r="B26" s="52" t="s">
        <v>91</v>
      </c>
      <c r="C26" s="34">
        <v>0.42</v>
      </c>
      <c r="D26" s="34">
        <v>1.61</v>
      </c>
      <c r="E26" s="34">
        <v>0.36</v>
      </c>
      <c r="F26" s="12">
        <f>AVERAGE(C26,D26,E26)</f>
        <v>0.79666666666666675</v>
      </c>
      <c r="G26" s="10">
        <f t="shared" si="2"/>
        <v>0.70500591014071179</v>
      </c>
      <c r="J26" s="52" t="s">
        <v>99</v>
      </c>
      <c r="K26" s="34">
        <v>15.13</v>
      </c>
      <c r="L26" s="34">
        <v>5.91</v>
      </c>
      <c r="M26" s="12">
        <f>AVERAGE(K26,L26)</f>
        <v>10.52</v>
      </c>
      <c r="N26" s="10">
        <f t="shared" si="3"/>
        <v>6.5195245225399727</v>
      </c>
    </row>
    <row r="27" spans="2:14" x14ac:dyDescent="0.25">
      <c r="B27" s="52" t="s">
        <v>66</v>
      </c>
      <c r="C27" s="34">
        <v>19.100000000000001</v>
      </c>
      <c r="D27" s="34">
        <v>18.3</v>
      </c>
      <c r="E27" s="34">
        <v>4.5199999999999996</v>
      </c>
      <c r="F27" s="12">
        <f>AVERAGE(C27,D27,E27)</f>
        <v>13.973333333333334</v>
      </c>
      <c r="G27" s="10">
        <f t="shared" si="2"/>
        <v>8.1965927880634215</v>
      </c>
      <c r="J27" s="52" t="s">
        <v>100</v>
      </c>
      <c r="K27" s="34">
        <v>20.12</v>
      </c>
      <c r="L27" s="34">
        <v>7.24</v>
      </c>
      <c r="M27" s="12">
        <f>AVERAGE(K27,L27)</f>
        <v>13.68</v>
      </c>
      <c r="N27" s="10">
        <f t="shared" si="3"/>
        <v>9.1075353416827358</v>
      </c>
    </row>
    <row r="28" spans="2:14" x14ac:dyDescent="0.25">
      <c r="B28" s="52" t="s">
        <v>70</v>
      </c>
      <c r="C28" s="34">
        <v>3.6</v>
      </c>
      <c r="D28" s="34">
        <v>0.12</v>
      </c>
      <c r="E28" s="34"/>
      <c r="F28" s="12">
        <f>AVERAGE(C28,D28,E28)</f>
        <v>1.86</v>
      </c>
      <c r="G28" s="10">
        <f t="shared" si="2"/>
        <v>2.4607315985291853</v>
      </c>
      <c r="J28" s="52" t="s">
        <v>101</v>
      </c>
      <c r="K28" s="34">
        <v>24.42</v>
      </c>
      <c r="L28" s="34">
        <v>7.16</v>
      </c>
      <c r="M28" s="12">
        <f>AVERAGE(K28,L28)</f>
        <v>15.790000000000001</v>
      </c>
      <c r="N28" s="10">
        <f t="shared" si="3"/>
        <v>12.204663043279812</v>
      </c>
    </row>
    <row r="29" spans="2:14" x14ac:dyDescent="0.25">
      <c r="B29" s="52" t="s">
        <v>92</v>
      </c>
      <c r="C29" s="34">
        <v>7.88</v>
      </c>
      <c r="D29" s="34">
        <v>2.27</v>
      </c>
      <c r="E29" s="34"/>
      <c r="F29" s="12">
        <f>AVERAGE(C29,D29,E29)</f>
        <v>5.0750000000000002</v>
      </c>
      <c r="G29" s="10">
        <f t="shared" si="2"/>
        <v>3.9668690424565307</v>
      </c>
      <c r="J29" s="52" t="s">
        <v>102</v>
      </c>
      <c r="K29" s="34">
        <v>22.97</v>
      </c>
      <c r="L29" s="34">
        <v>8.5399999999999991</v>
      </c>
      <c r="M29" s="12">
        <f>AVERAGE(K29,L29)</f>
        <v>15.754999999999999</v>
      </c>
      <c r="N29" s="10">
        <f t="shared" si="3"/>
        <v>10.203550852521879</v>
      </c>
    </row>
    <row r="30" spans="2:14" x14ac:dyDescent="0.25">
      <c r="B30" s="52" t="s">
        <v>94</v>
      </c>
      <c r="C30" s="34">
        <v>3.19</v>
      </c>
      <c r="D30" s="34">
        <v>2.75</v>
      </c>
      <c r="E30" s="34"/>
      <c r="F30" s="12">
        <f>AVERAGE(C30,D30,E30)</f>
        <v>2.9699999999999998</v>
      </c>
      <c r="G30" s="10">
        <f t="shared" si="2"/>
        <v>0.31112698372208086</v>
      </c>
      <c r="J30" s="52" t="s">
        <v>103</v>
      </c>
      <c r="K30" s="34">
        <v>32.020000000000003</v>
      </c>
      <c r="L30" s="34">
        <v>7.89</v>
      </c>
      <c r="M30" s="12">
        <f>AVERAGE(K30,L30)</f>
        <v>19.955000000000002</v>
      </c>
      <c r="N30" s="10">
        <f t="shared" si="3"/>
        <v>17.06248663003139</v>
      </c>
    </row>
    <row r="31" spans="2:14" x14ac:dyDescent="0.25">
      <c r="B31" s="52" t="s">
        <v>72</v>
      </c>
      <c r="C31" s="34">
        <v>5.87</v>
      </c>
      <c r="D31" s="34">
        <v>5.48</v>
      </c>
      <c r="E31" s="34">
        <v>4.25</v>
      </c>
      <c r="F31" s="12">
        <f>AVERAGE(C31,D31,E31)</f>
        <v>5.2</v>
      </c>
      <c r="G31" s="10">
        <f t="shared" si="2"/>
        <v>0.84551759295711459</v>
      </c>
      <c r="J31" s="52" t="s">
        <v>104</v>
      </c>
      <c r="K31" s="34">
        <v>9.27</v>
      </c>
      <c r="L31" s="34">
        <v>3.88</v>
      </c>
      <c r="M31" s="12">
        <f>AVERAGE(K31,L31)</f>
        <v>6.5749999999999993</v>
      </c>
      <c r="N31" s="10">
        <f t="shared" si="3"/>
        <v>3.8113055505954927</v>
      </c>
    </row>
    <row r="32" spans="2:14" x14ac:dyDescent="0.25">
      <c r="B32" s="52" t="s">
        <v>13</v>
      </c>
      <c r="C32" s="34">
        <v>16.48</v>
      </c>
      <c r="D32" s="34">
        <v>15.91</v>
      </c>
      <c r="E32" s="34">
        <v>9.8699999999999992</v>
      </c>
      <c r="F32" s="12">
        <f>AVERAGE(C32,D32,E32)</f>
        <v>14.086666666666666</v>
      </c>
      <c r="G32" s="10">
        <f t="shared" si="2"/>
        <v>3.6628449780646348</v>
      </c>
      <c r="J32" s="52" t="s">
        <v>105</v>
      </c>
      <c r="K32" s="34">
        <v>6.45</v>
      </c>
      <c r="L32" s="34">
        <v>2.56</v>
      </c>
      <c r="M32" s="12">
        <f>AVERAGE(K32,L32)</f>
        <v>4.5049999999999999</v>
      </c>
      <c r="N32" s="10">
        <f t="shared" si="3"/>
        <v>2.7506453788156708</v>
      </c>
    </row>
    <row r="33" spans="2:14" ht="14.4" thickBot="1" x14ac:dyDescent="0.3">
      <c r="B33" s="52" t="s">
        <v>74</v>
      </c>
      <c r="C33" s="34">
        <v>18.89</v>
      </c>
      <c r="D33" s="34">
        <v>15.44</v>
      </c>
      <c r="E33" s="34"/>
      <c r="F33" s="12">
        <f>AVERAGE(C33,D33,E33)</f>
        <v>17.164999999999999</v>
      </c>
      <c r="G33" s="10">
        <f t="shared" si="2"/>
        <v>2.4395183950935895</v>
      </c>
      <c r="J33" s="53" t="s">
        <v>106</v>
      </c>
      <c r="K33" s="37">
        <v>3.56</v>
      </c>
      <c r="L33" s="37">
        <v>1.29</v>
      </c>
      <c r="M33" s="19">
        <f>AVERAGE(K33,L33)</f>
        <v>2.4249999999999998</v>
      </c>
      <c r="N33" s="20">
        <f t="shared" si="3"/>
        <v>1.6051323932934634</v>
      </c>
    </row>
    <row r="34" spans="2:14" ht="14.4" thickBot="1" x14ac:dyDescent="0.3">
      <c r="B34" s="53" t="s">
        <v>76</v>
      </c>
      <c r="C34" s="37">
        <v>5.34</v>
      </c>
      <c r="D34" s="37">
        <v>3.89</v>
      </c>
      <c r="E34" s="37"/>
      <c r="F34" s="19">
        <f>AVERAGE(C34,D34,E34)</f>
        <v>4.6150000000000002</v>
      </c>
      <c r="G34" s="20">
        <f t="shared" si="2"/>
        <v>1.0253048327204919</v>
      </c>
    </row>
  </sheetData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F4" sqref="F4"/>
    </sheetView>
  </sheetViews>
  <sheetFormatPr defaultRowHeight="13.8" x14ac:dyDescent="0.25"/>
  <cols>
    <col min="1" max="1" width="19" customWidth="1"/>
  </cols>
  <sheetData>
    <row r="2" spans="1:6" ht="15.6" x14ac:dyDescent="0.25">
      <c r="A2" s="5" t="s">
        <v>107</v>
      </c>
    </row>
    <row r="3" spans="1:6" ht="14.4" thickBot="1" x14ac:dyDescent="0.3"/>
    <row r="4" spans="1:6" ht="16.2" thickBot="1" x14ac:dyDescent="0.3">
      <c r="B4" s="60"/>
      <c r="C4" s="24" t="s">
        <v>118</v>
      </c>
      <c r="D4" s="24" t="s">
        <v>119</v>
      </c>
      <c r="E4" s="46" t="s">
        <v>120</v>
      </c>
      <c r="F4" s="25" t="s">
        <v>135</v>
      </c>
    </row>
    <row r="5" spans="1:6" x14ac:dyDescent="0.25">
      <c r="B5" s="52" t="s">
        <v>108</v>
      </c>
      <c r="C5" s="34">
        <v>0.24</v>
      </c>
      <c r="D5" s="34">
        <v>0.48</v>
      </c>
      <c r="E5" s="12">
        <f>AVERAGE(C5,D5)</f>
        <v>0.36</v>
      </c>
      <c r="F5" s="10">
        <f>STDEV(C5,D5)</f>
        <v>0.16970562748477139</v>
      </c>
    </row>
    <row r="6" spans="1:6" x14ac:dyDescent="0.25">
      <c r="B6" s="52" t="s">
        <v>109</v>
      </c>
      <c r="C6" s="34">
        <v>1.4</v>
      </c>
      <c r="D6" s="34">
        <v>1.6</v>
      </c>
      <c r="E6" s="12">
        <f t="shared" ref="E6:E7" si="0">AVERAGE(C6,D6)</f>
        <v>1.5</v>
      </c>
      <c r="F6" s="10">
        <f t="shared" ref="F6:F7" si="1">STDEV(C6,D6)</f>
        <v>0.14142135623730964</v>
      </c>
    </row>
    <row r="7" spans="1:6" ht="14.4" thickBot="1" x14ac:dyDescent="0.3">
      <c r="B7" s="53" t="s">
        <v>110</v>
      </c>
      <c r="C7" s="37">
        <v>0.16</v>
      </c>
      <c r="D7" s="37">
        <v>0.22</v>
      </c>
      <c r="E7" s="19">
        <f t="shared" si="0"/>
        <v>0.19</v>
      </c>
      <c r="F7" s="20">
        <f t="shared" si="1"/>
        <v>4.2426406871192805E-2</v>
      </c>
    </row>
  </sheetData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abSelected="1" workbookViewId="0">
      <selection activeCell="J5" sqref="J5"/>
    </sheetView>
  </sheetViews>
  <sheetFormatPr defaultRowHeight="13.8" x14ac:dyDescent="0.25"/>
  <cols>
    <col min="1" max="1" width="8.88671875" style="8"/>
    <col min="2" max="2" width="14.6640625" customWidth="1"/>
  </cols>
  <sheetData>
    <row r="1" spans="2:34" ht="15.6" x14ac:dyDescent="0.25">
      <c r="B1" s="5" t="s">
        <v>112</v>
      </c>
    </row>
    <row r="2" spans="2:34" ht="15.6" x14ac:dyDescent="0.25">
      <c r="B2" s="5" t="s">
        <v>111</v>
      </c>
    </row>
    <row r="3" spans="2:34" s="8" customFormat="1" ht="16.2" thickBot="1" x14ac:dyDescent="0.3">
      <c r="B3" s="5"/>
    </row>
    <row r="4" spans="2:34" s="8" customFormat="1" ht="16.2" thickBot="1" x14ac:dyDescent="0.3">
      <c r="B4" s="61"/>
      <c r="C4" s="23"/>
      <c r="D4" s="58" t="s">
        <v>132</v>
      </c>
      <c r="E4" s="24"/>
      <c r="F4" s="25"/>
      <c r="G4" s="23"/>
      <c r="H4" s="24" t="s">
        <v>133</v>
      </c>
      <c r="I4" s="24"/>
      <c r="J4" s="25"/>
      <c r="K4" s="23"/>
      <c r="L4" s="58" t="s">
        <v>128</v>
      </c>
      <c r="M4" s="24"/>
      <c r="N4" s="25"/>
      <c r="O4" s="23"/>
      <c r="P4" s="24" t="s">
        <v>125</v>
      </c>
      <c r="Q4" s="24"/>
      <c r="R4" s="25"/>
    </row>
    <row r="5" spans="2:34" ht="16.2" thickBot="1" x14ac:dyDescent="0.3">
      <c r="B5" s="21"/>
      <c r="C5" s="19" t="s">
        <v>118</v>
      </c>
      <c r="D5" s="19" t="s">
        <v>119</v>
      </c>
      <c r="E5" s="22" t="s">
        <v>120</v>
      </c>
      <c r="F5" s="20" t="s">
        <v>135</v>
      </c>
      <c r="G5" s="26" t="s">
        <v>118</v>
      </c>
      <c r="H5" s="19" t="s">
        <v>119</v>
      </c>
      <c r="I5" s="22" t="s">
        <v>120</v>
      </c>
      <c r="J5" s="20" t="s">
        <v>135</v>
      </c>
      <c r="K5" s="26" t="s">
        <v>118</v>
      </c>
      <c r="L5" s="19" t="s">
        <v>119</v>
      </c>
      <c r="M5" s="22" t="s">
        <v>120</v>
      </c>
      <c r="N5" s="20" t="s">
        <v>135</v>
      </c>
      <c r="O5" s="26" t="s">
        <v>118</v>
      </c>
      <c r="P5" s="19" t="s">
        <v>119</v>
      </c>
      <c r="Q5" s="22" t="s">
        <v>120</v>
      </c>
      <c r="R5" s="20" t="s">
        <v>135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2:34" x14ac:dyDescent="0.25">
      <c r="B6" s="52" t="s">
        <v>88</v>
      </c>
      <c r="C6" s="34">
        <v>0.23</v>
      </c>
      <c r="D6" s="34">
        <v>0.37</v>
      </c>
      <c r="E6" s="12">
        <f>AVERAGE(C6,D6)</f>
        <v>0.3</v>
      </c>
      <c r="F6" s="35">
        <f>STDEV(C6,D6)</f>
        <v>9.8994949366116664E-2</v>
      </c>
      <c r="G6" s="42">
        <v>0.19</v>
      </c>
      <c r="H6" s="34">
        <v>0.34</v>
      </c>
      <c r="I6" s="12">
        <f>AVERAGE(G6,H6)</f>
        <v>0.26500000000000001</v>
      </c>
      <c r="J6" s="35">
        <f>STDEV(G6,H6)</f>
        <v>0.10606601717798217</v>
      </c>
      <c r="K6" s="42">
        <v>1</v>
      </c>
      <c r="L6" s="34">
        <v>0.79</v>
      </c>
      <c r="M6" s="12">
        <f>AVERAGE(K6,L6)</f>
        <v>0.89500000000000002</v>
      </c>
      <c r="N6" s="35">
        <f>STDEV(K6,L6)</f>
        <v>0.1484924240491754</v>
      </c>
      <c r="O6" s="42">
        <v>0.2</v>
      </c>
      <c r="P6" s="34">
        <v>4.33</v>
      </c>
      <c r="Q6" s="12">
        <f>AVERAGE(O6,P6)</f>
        <v>2.2650000000000001</v>
      </c>
      <c r="R6" s="35">
        <f>STDEV(O6,P6)</f>
        <v>2.9203510063004408</v>
      </c>
      <c r="Z6" s="1"/>
    </row>
    <row r="7" spans="2:34" x14ac:dyDescent="0.25">
      <c r="B7" s="52" t="s">
        <v>68</v>
      </c>
      <c r="C7" s="34">
        <v>0.42</v>
      </c>
      <c r="D7" s="34">
        <v>2.08</v>
      </c>
      <c r="E7" s="12">
        <f>AVERAGE(C7,D7)</f>
        <v>1.25</v>
      </c>
      <c r="F7" s="35">
        <f t="shared" ref="F7:F13" si="0">STDEV(C7,D7)</f>
        <v>1.1737972567696691</v>
      </c>
      <c r="G7" s="42">
        <v>0.39</v>
      </c>
      <c r="H7" s="34">
        <v>0.71</v>
      </c>
      <c r="I7" s="12">
        <f>AVERAGE(G7,H7)</f>
        <v>0.55000000000000004</v>
      </c>
      <c r="J7" s="35">
        <f>STDEV(G7,H7)</f>
        <v>0.22627416997969502</v>
      </c>
      <c r="K7" s="42">
        <v>1.26</v>
      </c>
      <c r="L7" s="34">
        <v>0.75</v>
      </c>
      <c r="M7" s="12">
        <f>AVERAGE(K7,L7)</f>
        <v>1.0049999999999999</v>
      </c>
      <c r="N7" s="35">
        <f>STDEV(K7,L7)</f>
        <v>0.36062445840514018</v>
      </c>
      <c r="O7" s="42">
        <v>0.35</v>
      </c>
      <c r="P7" s="34">
        <v>0.47</v>
      </c>
      <c r="Q7" s="12">
        <f>AVERAGE(O7,P7)</f>
        <v>0.41</v>
      </c>
      <c r="R7" s="35">
        <f>STDEV(O7,P7)</f>
        <v>8.4852813742385944E-2</v>
      </c>
      <c r="Z7" s="1"/>
    </row>
    <row r="8" spans="2:34" x14ac:dyDescent="0.25">
      <c r="B8" s="52" t="s">
        <v>87</v>
      </c>
      <c r="C8" s="34">
        <v>0.27</v>
      </c>
      <c r="D8" s="34">
        <v>0.1</v>
      </c>
      <c r="E8" s="12">
        <f>AVERAGE(C8,D8)</f>
        <v>0.185</v>
      </c>
      <c r="F8" s="35">
        <f t="shared" si="0"/>
        <v>0.1202081528017131</v>
      </c>
      <c r="G8" s="42">
        <v>0.12</v>
      </c>
      <c r="H8" s="34">
        <v>0.18</v>
      </c>
      <c r="I8" s="12">
        <f>AVERAGE(G8,H8)</f>
        <v>0.15</v>
      </c>
      <c r="J8" s="35">
        <f>STDEV(G8,H8)</f>
        <v>4.2426406871192805E-2</v>
      </c>
      <c r="K8" s="42">
        <v>0.21</v>
      </c>
      <c r="L8" s="34">
        <v>0.34</v>
      </c>
      <c r="M8" s="12">
        <f>AVERAGE(K8,L8)</f>
        <v>0.27500000000000002</v>
      </c>
      <c r="N8" s="35">
        <f>STDEV(K8,L8)</f>
        <v>9.1923881554251102E-2</v>
      </c>
      <c r="O8" s="42">
        <v>0.22</v>
      </c>
      <c r="P8" s="34">
        <v>0.19</v>
      </c>
      <c r="Q8" s="12">
        <f>AVERAGE(O8,P8)</f>
        <v>0.20500000000000002</v>
      </c>
      <c r="R8" s="35">
        <f>STDEV(O8,P8)</f>
        <v>2.1213203435596427E-2</v>
      </c>
    </row>
    <row r="9" spans="2:34" x14ac:dyDescent="0.25">
      <c r="B9" s="52" t="s">
        <v>17</v>
      </c>
      <c r="C9" s="34">
        <v>2.74</v>
      </c>
      <c r="D9" s="34">
        <v>2.96</v>
      </c>
      <c r="E9" s="12">
        <f>AVERAGE(C9,D9)</f>
        <v>2.85</v>
      </c>
      <c r="F9" s="35">
        <f t="shared" si="0"/>
        <v>0.15556349186104027</v>
      </c>
      <c r="G9" s="42">
        <v>2.09</v>
      </c>
      <c r="H9" s="34">
        <v>2.71</v>
      </c>
      <c r="I9" s="12">
        <f>AVERAGE(G9,H9)</f>
        <v>2.4</v>
      </c>
      <c r="J9" s="35">
        <f>STDEV(G9,H9)</f>
        <v>0.43840620433565913</v>
      </c>
      <c r="K9" s="42">
        <v>8.3800000000000008</v>
      </c>
      <c r="L9" s="34">
        <v>5.37</v>
      </c>
      <c r="M9" s="12">
        <f>AVERAGE(K9,L9)</f>
        <v>6.875</v>
      </c>
      <c r="N9" s="35">
        <f>STDEV(K9,L9)</f>
        <v>2.1283914113715121</v>
      </c>
      <c r="O9" s="42">
        <v>3.22</v>
      </c>
      <c r="P9" s="34">
        <v>5.01</v>
      </c>
      <c r="Q9" s="12">
        <f>AVERAGE(O9,P9)</f>
        <v>4.1150000000000002</v>
      </c>
      <c r="R9" s="35">
        <f>STDEV(O9,P9)</f>
        <v>1.2657211383239195</v>
      </c>
    </row>
    <row r="10" spans="2:34" x14ac:dyDescent="0.25">
      <c r="B10" s="52" t="s">
        <v>7</v>
      </c>
      <c r="C10" s="34">
        <v>1.45</v>
      </c>
      <c r="D10" s="34">
        <v>0.28999999999999998</v>
      </c>
      <c r="E10" s="12">
        <f>AVERAGE(C10,D10)</f>
        <v>0.87</v>
      </c>
      <c r="F10" s="35">
        <f t="shared" si="0"/>
        <v>0.820243866176395</v>
      </c>
      <c r="G10" s="42">
        <v>0.24</v>
      </c>
      <c r="H10" s="34">
        <v>0.28999999999999998</v>
      </c>
      <c r="I10" s="12">
        <f>AVERAGE(G10,H10)</f>
        <v>0.26500000000000001</v>
      </c>
      <c r="J10" s="35">
        <f>STDEV(G10,H10)</f>
        <v>3.5355339059327369E-2</v>
      </c>
      <c r="K10" s="42">
        <v>0.87</v>
      </c>
      <c r="L10" s="34">
        <v>0.64</v>
      </c>
      <c r="M10" s="12">
        <f>AVERAGE(K10,L10)</f>
        <v>0.755</v>
      </c>
      <c r="N10" s="35">
        <f>STDEV(K10,L10)</f>
        <v>0.16263455967290619</v>
      </c>
      <c r="O10" s="42">
        <v>1.03</v>
      </c>
      <c r="P10" s="34">
        <v>0.37</v>
      </c>
      <c r="Q10" s="12">
        <f>AVERAGE(O10,P10)</f>
        <v>0.7</v>
      </c>
      <c r="R10" s="35">
        <f>STDEV(O10,P10)</f>
        <v>0.46669047558312149</v>
      </c>
    </row>
    <row r="11" spans="2:34" x14ac:dyDescent="0.25">
      <c r="B11" s="52" t="s">
        <v>70</v>
      </c>
      <c r="C11" s="34">
        <v>16.77</v>
      </c>
      <c r="D11" s="34">
        <v>3.77</v>
      </c>
      <c r="E11" s="12">
        <f>AVERAGE(C11,D11)</f>
        <v>10.27</v>
      </c>
      <c r="F11" s="35">
        <f t="shared" si="0"/>
        <v>9.1923881554251157</v>
      </c>
      <c r="G11" s="42">
        <v>0.65</v>
      </c>
      <c r="H11" s="34">
        <v>0.11</v>
      </c>
      <c r="I11" s="12">
        <f>AVERAGE(G11,H11)</f>
        <v>0.38</v>
      </c>
      <c r="J11" s="35">
        <f>STDEV(G11,H11)</f>
        <v>0.3818376618407357</v>
      </c>
      <c r="K11" s="42">
        <v>8.34</v>
      </c>
      <c r="L11" s="34">
        <v>0.92</v>
      </c>
      <c r="M11" s="12">
        <f>AVERAGE(K11,L11)</f>
        <v>4.63</v>
      </c>
      <c r="N11" s="35">
        <f>STDEV(K11,L11)</f>
        <v>5.2467323164041835</v>
      </c>
      <c r="O11" s="42">
        <v>4.04</v>
      </c>
      <c r="P11" s="34">
        <v>7.7</v>
      </c>
      <c r="Q11" s="12">
        <f>AVERAGE(O11,P11)</f>
        <v>5.87</v>
      </c>
      <c r="R11" s="35">
        <f>STDEV(O11,P11)</f>
        <v>2.588010819142764</v>
      </c>
    </row>
    <row r="12" spans="2:34" x14ac:dyDescent="0.25">
      <c r="B12" s="52" t="s">
        <v>92</v>
      </c>
      <c r="C12" s="34">
        <v>39.229999999999997</v>
      </c>
      <c r="D12" s="34">
        <v>14.29</v>
      </c>
      <c r="E12" s="12">
        <f>AVERAGE(C12,D12)</f>
        <v>26.759999999999998</v>
      </c>
      <c r="F12" s="35">
        <f t="shared" si="0"/>
        <v>17.635243122792488</v>
      </c>
      <c r="G12" s="42">
        <v>1.69</v>
      </c>
      <c r="H12" s="34">
        <v>1.25</v>
      </c>
      <c r="I12" s="12">
        <f>AVERAGE(G12,H12)</f>
        <v>1.47</v>
      </c>
      <c r="J12" s="35">
        <f>STDEV(G12,H12)</f>
        <v>0.31112698372208092</v>
      </c>
      <c r="K12" s="42">
        <v>16.190000000000001</v>
      </c>
      <c r="L12" s="34">
        <v>12.59</v>
      </c>
      <c r="M12" s="12">
        <f>AVERAGE(K12,L12)</f>
        <v>14.39</v>
      </c>
      <c r="N12" s="35">
        <f>STDEV(K12,L12)</f>
        <v>2.5455844122715634</v>
      </c>
      <c r="O12" s="42">
        <v>17.8</v>
      </c>
      <c r="P12" s="34">
        <v>8.01</v>
      </c>
      <c r="Q12" s="12">
        <f>AVERAGE(O12,P12)</f>
        <v>12.905000000000001</v>
      </c>
      <c r="R12" s="35">
        <f>STDEV(O12,P12)</f>
        <v>6.9225753878162974</v>
      </c>
    </row>
    <row r="13" spans="2:34" ht="14.4" thickBot="1" x14ac:dyDescent="0.3">
      <c r="B13" s="53" t="s">
        <v>94</v>
      </c>
      <c r="C13" s="37">
        <v>0.64</v>
      </c>
      <c r="D13" s="37">
        <v>0.15</v>
      </c>
      <c r="E13" s="19">
        <f>AVERAGE(C13,D13)</f>
        <v>0.39500000000000002</v>
      </c>
      <c r="F13" s="38">
        <f t="shared" si="0"/>
        <v>0.34648232278140828</v>
      </c>
      <c r="G13" s="43">
        <v>0.51</v>
      </c>
      <c r="H13" s="37">
        <v>0.95</v>
      </c>
      <c r="I13" s="19">
        <f>AVERAGE(G13,H13)</f>
        <v>0.73</v>
      </c>
      <c r="J13" s="38">
        <f>STDEV(G13,H13)</f>
        <v>0.31112698372208092</v>
      </c>
      <c r="K13" s="43">
        <v>0.95</v>
      </c>
      <c r="L13" s="37">
        <v>4.08</v>
      </c>
      <c r="M13" s="19">
        <f>AVERAGE(K13,L13)</f>
        <v>2.5150000000000001</v>
      </c>
      <c r="N13" s="38">
        <f>STDEV(K13,L13)</f>
        <v>2.2132442251138933</v>
      </c>
      <c r="O13" s="43">
        <v>0.44</v>
      </c>
      <c r="P13" s="37">
        <v>1.04</v>
      </c>
      <c r="Q13" s="19">
        <f>AVERAGE(O13,P13)</f>
        <v>0.74</v>
      </c>
      <c r="R13" s="38">
        <f>STDEV(O13,P13)</f>
        <v>0.42426406871192868</v>
      </c>
    </row>
    <row r="15" spans="2:34" x14ac:dyDescent="0.25">
      <c r="G15" s="1"/>
      <c r="H15" s="1"/>
      <c r="I15" s="1"/>
    </row>
    <row r="16" spans="2:34" x14ac:dyDescent="0.25">
      <c r="G16" s="1"/>
      <c r="H16" s="1"/>
      <c r="I16" s="1"/>
    </row>
    <row r="24" spans="7:8" x14ac:dyDescent="0.25">
      <c r="G24" s="3"/>
      <c r="H24" s="3"/>
    </row>
    <row r="25" spans="7:8" x14ac:dyDescent="0.25">
      <c r="G25" s="1"/>
      <c r="H25" s="1"/>
    </row>
    <row r="26" spans="7:8" x14ac:dyDescent="0.25">
      <c r="G26" s="1"/>
      <c r="H26" s="1"/>
    </row>
  </sheetData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topLeftCell="A4" workbookViewId="0">
      <selection activeCell="P13" sqref="P13"/>
    </sheetView>
  </sheetViews>
  <sheetFormatPr defaultRowHeight="13.8" x14ac:dyDescent="0.25"/>
  <sheetData>
    <row r="1" spans="2:13" ht="15.6" x14ac:dyDescent="0.25">
      <c r="B1" s="5" t="s">
        <v>112</v>
      </c>
    </row>
    <row r="2" spans="2:13" ht="15.6" x14ac:dyDescent="0.25">
      <c r="B2" s="5" t="s">
        <v>115</v>
      </c>
      <c r="I2" s="5" t="s">
        <v>114</v>
      </c>
      <c r="M2" s="8"/>
    </row>
    <row r="3" spans="2:13" s="8" customFormat="1" ht="16.2" thickBot="1" x14ac:dyDescent="0.3">
      <c r="B3" s="5"/>
      <c r="I3" s="5"/>
    </row>
    <row r="4" spans="2:13" s="8" customFormat="1" ht="16.2" thickBot="1" x14ac:dyDescent="0.3">
      <c r="B4" s="61"/>
      <c r="C4" s="23"/>
      <c r="D4" s="58" t="s">
        <v>132</v>
      </c>
      <c r="E4" s="24"/>
      <c r="F4" s="25"/>
      <c r="I4" s="61"/>
      <c r="J4" s="23"/>
      <c r="K4" s="24" t="s">
        <v>133</v>
      </c>
      <c r="L4" s="24"/>
      <c r="M4" s="25"/>
    </row>
    <row r="5" spans="2:13" ht="16.2" thickBot="1" x14ac:dyDescent="0.3">
      <c r="B5" s="21"/>
      <c r="C5" s="19" t="s">
        <v>118</v>
      </c>
      <c r="D5" s="19" t="s">
        <v>119</v>
      </c>
      <c r="E5" s="22" t="s">
        <v>120</v>
      </c>
      <c r="F5" s="20" t="s">
        <v>135</v>
      </c>
      <c r="I5" s="21"/>
      <c r="J5" s="19" t="s">
        <v>118</v>
      </c>
      <c r="K5" s="19" t="s">
        <v>119</v>
      </c>
      <c r="L5" s="22" t="s">
        <v>120</v>
      </c>
      <c r="M5" s="20" t="s">
        <v>135</v>
      </c>
    </row>
    <row r="6" spans="2:13" x14ac:dyDescent="0.25">
      <c r="B6" s="52" t="s">
        <v>16</v>
      </c>
      <c r="C6" s="34">
        <v>1.64</v>
      </c>
      <c r="D6" s="34">
        <v>0.11</v>
      </c>
      <c r="E6" s="12">
        <f>AVERAGE(C6,D6)</f>
        <v>0.875</v>
      </c>
      <c r="F6" s="10">
        <f>STDEV(C6,D6)</f>
        <v>1.0818733752154177</v>
      </c>
      <c r="I6" s="52" t="s">
        <v>16</v>
      </c>
      <c r="J6" s="34">
        <v>2.27</v>
      </c>
      <c r="K6" s="34">
        <v>0.3</v>
      </c>
      <c r="L6" s="12">
        <f>AVERAGE(J6,K6)</f>
        <v>1.2849999999999999</v>
      </c>
      <c r="M6" s="10">
        <f>STDEV(J6,K6)</f>
        <v>1.3930003589374986</v>
      </c>
    </row>
    <row r="7" spans="2:13" x14ac:dyDescent="0.25">
      <c r="B7" s="52" t="s">
        <v>64</v>
      </c>
      <c r="C7" s="34">
        <v>1.43</v>
      </c>
      <c r="D7" s="34">
        <v>0.52</v>
      </c>
      <c r="E7" s="12">
        <f>AVERAGE(C7,D7)</f>
        <v>0.97499999999999998</v>
      </c>
      <c r="F7" s="10">
        <f t="shared" ref="F7:F26" si="0">STDEV(C7,D7)</f>
        <v>0.64346717087975813</v>
      </c>
      <c r="I7" s="52" t="s">
        <v>3</v>
      </c>
      <c r="J7" s="34">
        <v>0.83</v>
      </c>
      <c r="K7" s="34">
        <v>0.2</v>
      </c>
      <c r="L7" s="12">
        <f>AVERAGE(J7,K7)</f>
        <v>0.51500000000000001</v>
      </c>
      <c r="M7" s="10">
        <f>STDEV(J7,K7)</f>
        <v>0.44547727214752497</v>
      </c>
    </row>
    <row r="8" spans="2:13" ht="14.4" thickBot="1" x14ac:dyDescent="0.3">
      <c r="B8" s="53" t="s">
        <v>89</v>
      </c>
      <c r="C8" s="37">
        <v>1.31</v>
      </c>
      <c r="D8" s="37">
        <v>0.24</v>
      </c>
      <c r="E8" s="19">
        <f>AVERAGE(C8,D8)</f>
        <v>0.77500000000000002</v>
      </c>
      <c r="F8" s="20">
        <f t="shared" si="0"/>
        <v>0.75660425586960589</v>
      </c>
      <c r="I8" s="52" t="s">
        <v>64</v>
      </c>
      <c r="J8" s="34">
        <v>0.62</v>
      </c>
      <c r="K8" s="34">
        <v>1.35</v>
      </c>
      <c r="L8" s="12">
        <f>AVERAGE(J8,K8)</f>
        <v>0.9850000000000001</v>
      </c>
      <c r="M8" s="10">
        <f>STDEV(J8,K8)</f>
        <v>0.51618795026617936</v>
      </c>
    </row>
    <row r="9" spans="2:13" x14ac:dyDescent="0.25">
      <c r="I9" s="52" t="s">
        <v>91</v>
      </c>
      <c r="J9" s="34">
        <v>0.31</v>
      </c>
      <c r="K9" s="34">
        <v>0.27</v>
      </c>
      <c r="L9" s="12">
        <f>AVERAGE(J9,K9)</f>
        <v>0.29000000000000004</v>
      </c>
      <c r="M9" s="10">
        <f>STDEV(J9,K9)</f>
        <v>2.8284271247461888E-2</v>
      </c>
    </row>
    <row r="10" spans="2:13" x14ac:dyDescent="0.25">
      <c r="I10" s="52" t="s">
        <v>18</v>
      </c>
      <c r="J10" s="34">
        <v>0.21</v>
      </c>
      <c r="K10" s="34">
        <v>0.26</v>
      </c>
      <c r="L10" s="12">
        <f>AVERAGE(J10,K10)</f>
        <v>0.23499999999999999</v>
      </c>
      <c r="M10" s="10">
        <f>STDEV(J10,K10)</f>
        <v>3.535533905932739E-2</v>
      </c>
    </row>
    <row r="11" spans="2:13" x14ac:dyDescent="0.25">
      <c r="I11" s="52" t="s">
        <v>66</v>
      </c>
      <c r="J11" s="34">
        <v>0.13</v>
      </c>
      <c r="K11" s="34">
        <v>0.25</v>
      </c>
      <c r="L11" s="12">
        <f>AVERAGE(J11,K11)</f>
        <v>0.19</v>
      </c>
      <c r="M11" s="10">
        <f>STDEV(J11,K11)</f>
        <v>8.4852813742385694E-2</v>
      </c>
    </row>
    <row r="12" spans="2:13" ht="14.4" thickBot="1" x14ac:dyDescent="0.3">
      <c r="I12" s="53" t="s">
        <v>89</v>
      </c>
      <c r="J12" s="37">
        <v>0.49</v>
      </c>
      <c r="K12" s="37">
        <v>1.3</v>
      </c>
      <c r="L12" s="19">
        <f>AVERAGE(J12,K12)</f>
        <v>0.89500000000000002</v>
      </c>
      <c r="M12" s="20">
        <f>STDEV(J12,K12)</f>
        <v>0.57275649276110363</v>
      </c>
    </row>
    <row r="18" spans="2:13" ht="15.6" x14ac:dyDescent="0.25">
      <c r="B18" s="5" t="s">
        <v>113</v>
      </c>
      <c r="F18" s="8"/>
      <c r="I18" s="5" t="s">
        <v>116</v>
      </c>
      <c r="M18" s="8"/>
    </row>
    <row r="19" spans="2:13" s="8" customFormat="1" ht="16.2" thickBot="1" x14ac:dyDescent="0.3">
      <c r="B19" s="5"/>
      <c r="I19" s="5"/>
    </row>
    <row r="20" spans="2:13" s="8" customFormat="1" ht="16.2" thickBot="1" x14ac:dyDescent="0.3">
      <c r="B20" s="61"/>
      <c r="C20" s="23"/>
      <c r="D20" s="58" t="s">
        <v>128</v>
      </c>
      <c r="E20" s="24"/>
      <c r="F20" s="25"/>
      <c r="I20" s="61"/>
      <c r="J20" s="23"/>
      <c r="K20" s="24" t="s">
        <v>125</v>
      </c>
      <c r="L20" s="24"/>
      <c r="M20" s="25"/>
    </row>
    <row r="21" spans="2:13" ht="16.2" thickBot="1" x14ac:dyDescent="0.3">
      <c r="B21" s="21"/>
      <c r="C21" s="19" t="s">
        <v>118</v>
      </c>
      <c r="D21" s="19" t="s">
        <v>119</v>
      </c>
      <c r="E21" s="22" t="s">
        <v>120</v>
      </c>
      <c r="F21" s="20" t="s">
        <v>135</v>
      </c>
      <c r="I21" s="21"/>
      <c r="J21" s="19" t="s">
        <v>118</v>
      </c>
      <c r="K21" s="19" t="s">
        <v>119</v>
      </c>
      <c r="L21" s="22" t="s">
        <v>120</v>
      </c>
      <c r="M21" s="20" t="s">
        <v>135</v>
      </c>
    </row>
    <row r="22" spans="2:13" x14ac:dyDescent="0.25">
      <c r="B22" s="52" t="s">
        <v>64</v>
      </c>
      <c r="C22" s="34">
        <v>1.36</v>
      </c>
      <c r="D22" s="34">
        <v>10.33</v>
      </c>
      <c r="E22" s="12">
        <f>AVERAGE(C22,D22)</f>
        <v>5.8449999999999998</v>
      </c>
      <c r="F22" s="10">
        <f t="shared" si="0"/>
        <v>6.3427478272433317</v>
      </c>
      <c r="I22" s="52" t="s">
        <v>91</v>
      </c>
      <c r="J22" s="34">
        <v>0.19</v>
      </c>
      <c r="K22" s="34">
        <v>0.24</v>
      </c>
      <c r="L22" s="12">
        <f>AVERAGE(J22,K22)</f>
        <v>0.215</v>
      </c>
      <c r="M22" s="10">
        <f>STDEV(J22,K22)</f>
        <v>3.5355339059327591E-2</v>
      </c>
    </row>
    <row r="23" spans="2:13" x14ac:dyDescent="0.25">
      <c r="B23" s="52" t="s">
        <v>91</v>
      </c>
      <c r="C23" s="34">
        <v>0.21</v>
      </c>
      <c r="D23" s="34">
        <v>0.55000000000000004</v>
      </c>
      <c r="E23" s="12">
        <f>AVERAGE(C23,D23)</f>
        <v>0.38</v>
      </c>
      <c r="F23" s="10">
        <f t="shared" si="0"/>
        <v>0.24041630560342619</v>
      </c>
      <c r="I23" s="52" t="s">
        <v>18</v>
      </c>
      <c r="J23" s="34">
        <v>0.17</v>
      </c>
      <c r="K23" s="34">
        <v>0.3</v>
      </c>
      <c r="L23" s="12">
        <f>AVERAGE(J23,K23)</f>
        <v>0.23499999999999999</v>
      </c>
      <c r="M23" s="10">
        <f>STDEV(J23,K23)</f>
        <v>9.1923881554251255E-2</v>
      </c>
    </row>
    <row r="24" spans="2:13" ht="14.4" thickBot="1" x14ac:dyDescent="0.3">
      <c r="B24" s="52" t="s">
        <v>18</v>
      </c>
      <c r="C24" s="34">
        <v>0.63</v>
      </c>
      <c r="D24" s="34">
        <v>0.38</v>
      </c>
      <c r="E24" s="12">
        <f>AVERAGE(C24,D24)</f>
        <v>0.505</v>
      </c>
      <c r="F24" s="10">
        <f t="shared" si="0"/>
        <v>0.17677669529663689</v>
      </c>
      <c r="I24" s="53" t="s">
        <v>66</v>
      </c>
      <c r="J24" s="37">
        <v>1.45</v>
      </c>
      <c r="K24" s="37">
        <v>2.02</v>
      </c>
      <c r="L24" s="19">
        <f>AVERAGE(J24,K24)</f>
        <v>1.7349999999999999</v>
      </c>
      <c r="M24" s="20">
        <f>STDEV(J24,K24)</f>
        <v>0.40305086527633288</v>
      </c>
    </row>
    <row r="25" spans="2:13" x14ac:dyDescent="0.25">
      <c r="B25" s="52" t="s">
        <v>66</v>
      </c>
      <c r="C25" s="34">
        <v>0.16</v>
      </c>
      <c r="D25" s="34">
        <v>0.33</v>
      </c>
      <c r="E25" s="12">
        <f>AVERAGE(C25,D25)</f>
        <v>0.245</v>
      </c>
      <c r="F25" s="10">
        <f t="shared" si="0"/>
        <v>0.12020815280171315</v>
      </c>
    </row>
    <row r="26" spans="2:13" ht="14.4" thickBot="1" x14ac:dyDescent="0.3">
      <c r="B26" s="53" t="s">
        <v>89</v>
      </c>
      <c r="C26" s="37">
        <v>0.5</v>
      </c>
      <c r="D26" s="37">
        <v>2.2599999999999998</v>
      </c>
      <c r="E26" s="19">
        <f>AVERAGE(C26,D26)</f>
        <v>1.38</v>
      </c>
      <c r="F26" s="20">
        <f t="shared" si="0"/>
        <v>1.2445079348883235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G5" sqref="G5"/>
    </sheetView>
  </sheetViews>
  <sheetFormatPr defaultRowHeight="13.8" x14ac:dyDescent="0.25"/>
  <cols>
    <col min="6" max="6" width="9.109375" bestFit="1" customWidth="1"/>
  </cols>
  <sheetData>
    <row r="1" spans="1:12" ht="15.6" x14ac:dyDescent="0.25">
      <c r="B1" s="5"/>
      <c r="C1" s="5"/>
      <c r="D1" s="5"/>
      <c r="E1" s="5"/>
    </row>
    <row r="2" spans="1:12" s="8" customFormat="1" ht="15.6" x14ac:dyDescent="0.25">
      <c r="A2" s="6" t="s">
        <v>117</v>
      </c>
      <c r="B2" s="5"/>
      <c r="C2" s="5"/>
      <c r="D2" s="5"/>
      <c r="E2" s="5"/>
    </row>
    <row r="3" spans="1:12" s="8" customFormat="1" ht="16.2" thickBot="1" x14ac:dyDescent="0.3">
      <c r="A3" s="9"/>
      <c r="B3" s="5"/>
      <c r="C3" s="5"/>
      <c r="D3" s="5"/>
      <c r="E3" s="5"/>
    </row>
    <row r="4" spans="1:12" ht="14.4" thickBot="1" x14ac:dyDescent="0.3">
      <c r="B4" s="14"/>
      <c r="C4" s="23"/>
      <c r="D4" s="24"/>
      <c r="E4" s="24" t="s">
        <v>121</v>
      </c>
      <c r="F4" s="24"/>
      <c r="G4" s="25"/>
      <c r="H4" s="23"/>
      <c r="I4" s="24"/>
      <c r="J4" s="24" t="s">
        <v>124</v>
      </c>
      <c r="K4" s="24"/>
      <c r="L4" s="25"/>
    </row>
    <row r="5" spans="1:12" ht="16.2" thickBot="1" x14ac:dyDescent="0.3">
      <c r="B5" s="21"/>
      <c r="C5" s="19" t="s">
        <v>118</v>
      </c>
      <c r="D5" s="19" t="s">
        <v>119</v>
      </c>
      <c r="E5" s="19" t="s">
        <v>122</v>
      </c>
      <c r="F5" s="22" t="s">
        <v>120</v>
      </c>
      <c r="G5" s="20" t="s">
        <v>134</v>
      </c>
      <c r="H5" s="26" t="s">
        <v>118</v>
      </c>
      <c r="I5" s="19" t="s">
        <v>119</v>
      </c>
      <c r="J5" s="19" t="s">
        <v>122</v>
      </c>
      <c r="K5" s="22" t="s">
        <v>120</v>
      </c>
      <c r="L5" s="20" t="s">
        <v>134</v>
      </c>
    </row>
    <row r="6" spans="1:12" x14ac:dyDescent="0.25">
      <c r="B6" s="15" t="s">
        <v>2</v>
      </c>
      <c r="C6" s="13">
        <v>1.88</v>
      </c>
      <c r="D6" s="13">
        <v>3.28</v>
      </c>
      <c r="E6" s="13"/>
      <c r="F6" s="12">
        <f>AVERAGE(C6,D6,E6)</f>
        <v>2.58</v>
      </c>
      <c r="G6" s="10">
        <f>STDEV(C6,D6,E6)</f>
        <v>0.98994949366116491</v>
      </c>
      <c r="H6" s="11">
        <v>1.39</v>
      </c>
      <c r="I6" s="13">
        <v>2.25</v>
      </c>
      <c r="J6" s="12"/>
      <c r="K6" s="12">
        <f>AVERAGE(H6,I6,J6)</f>
        <v>1.8199999999999998</v>
      </c>
      <c r="L6" s="10">
        <f>STDEV(H6,I6,J6)</f>
        <v>0.60811183182043205</v>
      </c>
    </row>
    <row r="7" spans="1:12" x14ac:dyDescent="0.25">
      <c r="B7" s="15" t="s">
        <v>3</v>
      </c>
      <c r="C7" s="13">
        <v>11.45</v>
      </c>
      <c r="D7" s="13">
        <v>66.86</v>
      </c>
      <c r="E7" s="13"/>
      <c r="F7" s="12">
        <f>AVERAGE(C7,D7,E7)</f>
        <v>39.155000000000001</v>
      </c>
      <c r="G7" s="10">
        <f t="shared" ref="G7:G17" si="0">STDEV(C7,D7,E7)</f>
        <v>39.180786745546598</v>
      </c>
      <c r="H7" s="11">
        <v>6.99</v>
      </c>
      <c r="I7" s="13">
        <v>26.94</v>
      </c>
      <c r="J7" s="12"/>
      <c r="K7" s="12">
        <f>AVERAGE(H7,I7,J7)</f>
        <v>16.965</v>
      </c>
      <c r="L7" s="10">
        <f t="shared" ref="L7:L17" si="1">STDEV(H7,I7,J7)</f>
        <v>14.106780284671627</v>
      </c>
    </row>
    <row r="8" spans="1:12" x14ac:dyDescent="0.25">
      <c r="B8" s="15" t="s">
        <v>4</v>
      </c>
      <c r="C8" s="13">
        <v>3.25</v>
      </c>
      <c r="D8" s="13">
        <v>30.82</v>
      </c>
      <c r="E8" s="13">
        <v>8.36</v>
      </c>
      <c r="F8" s="12">
        <f>AVERAGE(C8,D8,E8)</f>
        <v>14.143333333333333</v>
      </c>
      <c r="G8" s="10">
        <f t="shared" si="0"/>
        <v>14.666677651511037</v>
      </c>
      <c r="H8" s="11">
        <v>10.76</v>
      </c>
      <c r="I8" s="13">
        <v>29.66</v>
      </c>
      <c r="J8" s="13">
        <v>54.52</v>
      </c>
      <c r="K8" s="12">
        <f>AVERAGE(H8,I8,J8)</f>
        <v>31.646666666666665</v>
      </c>
      <c r="L8" s="10">
        <f t="shared" si="1"/>
        <v>21.947540484831855</v>
      </c>
    </row>
    <row r="9" spans="1:12" x14ac:dyDescent="0.25">
      <c r="B9" s="15" t="s">
        <v>5</v>
      </c>
      <c r="C9" s="13">
        <v>16.73</v>
      </c>
      <c r="D9" s="13">
        <v>23.42</v>
      </c>
      <c r="E9" s="13"/>
      <c r="F9" s="12">
        <f>AVERAGE(C9,D9,E9)</f>
        <v>20.075000000000003</v>
      </c>
      <c r="G9" s="10">
        <f t="shared" si="0"/>
        <v>4.7305443661379822</v>
      </c>
      <c r="H9" s="11">
        <v>13.98</v>
      </c>
      <c r="I9" s="13">
        <v>8.86</v>
      </c>
      <c r="J9" s="12"/>
      <c r="K9" s="12">
        <f>AVERAGE(H9,I9,J9)</f>
        <v>11.42</v>
      </c>
      <c r="L9" s="10">
        <f t="shared" si="1"/>
        <v>3.6203867196751203</v>
      </c>
    </row>
    <row r="10" spans="1:12" x14ac:dyDescent="0.25">
      <c r="B10" s="15" t="s">
        <v>6</v>
      </c>
      <c r="C10" s="13">
        <v>1.44</v>
      </c>
      <c r="D10" s="13">
        <v>0.28999999999999998</v>
      </c>
      <c r="E10" s="13"/>
      <c r="F10" s="12">
        <f>AVERAGE(C10,D10,E10)</f>
        <v>0.86499999999999999</v>
      </c>
      <c r="G10" s="10">
        <f t="shared" si="0"/>
        <v>0.81317279836452949</v>
      </c>
      <c r="H10" s="11">
        <v>5.24</v>
      </c>
      <c r="I10" s="13">
        <v>3.85</v>
      </c>
      <c r="J10" s="12"/>
      <c r="K10" s="12">
        <f>AVERAGE(H10,I10,J10)</f>
        <v>4.5449999999999999</v>
      </c>
      <c r="L10" s="10">
        <f t="shared" si="1"/>
        <v>0.98287842584930241</v>
      </c>
    </row>
    <row r="11" spans="1:12" x14ac:dyDescent="0.25">
      <c r="B11" s="15" t="s">
        <v>7</v>
      </c>
      <c r="C11" s="13">
        <v>12.65</v>
      </c>
      <c r="D11" s="13">
        <v>4.84</v>
      </c>
      <c r="E11" s="13"/>
      <c r="F11" s="12">
        <f>AVERAGE(C11,D11,E11)</f>
        <v>8.745000000000001</v>
      </c>
      <c r="G11" s="10">
        <f t="shared" si="0"/>
        <v>5.522503961066934</v>
      </c>
      <c r="H11" s="11">
        <v>7.25</v>
      </c>
      <c r="I11" s="13">
        <v>10.210000000000001</v>
      </c>
      <c r="J11" s="12"/>
      <c r="K11" s="12">
        <f>AVERAGE(H11,I11,J11)</f>
        <v>8.73</v>
      </c>
      <c r="L11" s="10">
        <f t="shared" si="1"/>
        <v>2.093036072312179</v>
      </c>
    </row>
    <row r="12" spans="1:12" x14ac:dyDescent="0.25">
      <c r="B12" s="15" t="s">
        <v>8</v>
      </c>
      <c r="C12" s="13">
        <v>3.16</v>
      </c>
      <c r="D12" s="13">
        <v>6.3</v>
      </c>
      <c r="E12" s="13">
        <v>47.94</v>
      </c>
      <c r="F12" s="12">
        <f>AVERAGE(C12,D12,E12)</f>
        <v>19.133333333333333</v>
      </c>
      <c r="G12" s="10">
        <f t="shared" si="0"/>
        <v>24.996658443346647</v>
      </c>
      <c r="H12" s="11">
        <v>1.75</v>
      </c>
      <c r="I12" s="13">
        <v>6.17</v>
      </c>
      <c r="J12" s="13">
        <v>3.76</v>
      </c>
      <c r="K12" s="12">
        <f>AVERAGE(H12,I12,J12)</f>
        <v>3.8933333333333331</v>
      </c>
      <c r="L12" s="10">
        <f t="shared" si="1"/>
        <v>2.2130145352738504</v>
      </c>
    </row>
    <row r="13" spans="1:12" x14ac:dyDescent="0.25">
      <c r="B13" s="15" t="s">
        <v>9</v>
      </c>
      <c r="C13" s="13">
        <v>11.61</v>
      </c>
      <c r="D13" s="13">
        <v>19.78</v>
      </c>
      <c r="E13" s="13">
        <v>31.74</v>
      </c>
      <c r="F13" s="12">
        <f>AVERAGE(C13,D13,E13)</f>
        <v>21.043333333333333</v>
      </c>
      <c r="G13" s="10">
        <f t="shared" si="0"/>
        <v>10.124289275466872</v>
      </c>
      <c r="H13" s="11">
        <v>3.73</v>
      </c>
      <c r="I13" s="13">
        <v>18.39</v>
      </c>
      <c r="J13" s="13">
        <v>21.33</v>
      </c>
      <c r="K13" s="12">
        <f>AVERAGE(H13,I13,J13)</f>
        <v>14.483333333333334</v>
      </c>
      <c r="L13" s="10">
        <f t="shared" si="1"/>
        <v>9.4279654927949998</v>
      </c>
    </row>
    <row r="14" spans="1:12" x14ac:dyDescent="0.25">
      <c r="B14" s="15" t="s">
        <v>10</v>
      </c>
      <c r="C14" s="13">
        <v>18.190000000000001</v>
      </c>
      <c r="D14" s="13">
        <v>12.72</v>
      </c>
      <c r="E14" s="13">
        <v>34.270000000000003</v>
      </c>
      <c r="F14" s="12">
        <f>AVERAGE(C14,D14,E14)</f>
        <v>21.72666666666667</v>
      </c>
      <c r="G14" s="10">
        <f t="shared" si="0"/>
        <v>11.201858476758821</v>
      </c>
      <c r="H14" s="11">
        <v>0.82</v>
      </c>
      <c r="I14" s="13">
        <v>1.06</v>
      </c>
      <c r="J14" s="13">
        <v>7.41</v>
      </c>
      <c r="K14" s="12">
        <f>AVERAGE(H14,I14,J14)</f>
        <v>3.0966666666666662</v>
      </c>
      <c r="L14" s="10">
        <f t="shared" si="1"/>
        <v>3.7373832200261905</v>
      </c>
    </row>
    <row r="15" spans="1:12" x14ac:dyDescent="0.25">
      <c r="B15" s="15" t="s">
        <v>11</v>
      </c>
      <c r="C15" s="13">
        <v>2.7</v>
      </c>
      <c r="D15" s="13">
        <v>4.68</v>
      </c>
      <c r="E15" s="13">
        <v>17.600000000000001</v>
      </c>
      <c r="F15" s="12">
        <f>AVERAGE(C15,D15,E15)</f>
        <v>8.3266666666666662</v>
      </c>
      <c r="G15" s="10">
        <f t="shared" si="0"/>
        <v>8.0917324061867841</v>
      </c>
      <c r="H15" s="11">
        <v>3.94</v>
      </c>
      <c r="I15" s="13">
        <v>3.35</v>
      </c>
      <c r="J15" s="13">
        <v>4.05</v>
      </c>
      <c r="K15" s="12">
        <f>AVERAGE(H15,I15,J15)</f>
        <v>3.78</v>
      </c>
      <c r="L15" s="10">
        <f t="shared" si="1"/>
        <v>0.3764306044943741</v>
      </c>
    </row>
    <row r="16" spans="1:12" x14ac:dyDescent="0.25">
      <c r="B16" s="15" t="s">
        <v>12</v>
      </c>
      <c r="C16" s="13">
        <v>1.1499999999999999</v>
      </c>
      <c r="D16" s="13">
        <v>1.73</v>
      </c>
      <c r="E16" s="13">
        <v>39.799999999999997</v>
      </c>
      <c r="F16" s="12">
        <f>AVERAGE(C16,D16,E16)</f>
        <v>14.226666666666667</v>
      </c>
      <c r="G16" s="10">
        <f t="shared" si="0"/>
        <v>22.14905490835519</v>
      </c>
      <c r="H16" s="11">
        <v>2.25</v>
      </c>
      <c r="I16" s="13">
        <v>1.62</v>
      </c>
      <c r="J16" s="13">
        <v>8.93</v>
      </c>
      <c r="K16" s="12">
        <f>AVERAGE(H16,I16,J16)</f>
        <v>4.2666666666666666</v>
      </c>
      <c r="L16" s="10">
        <f t="shared" si="1"/>
        <v>4.0508311904266421</v>
      </c>
    </row>
    <row r="17" spans="2:12" ht="14.4" thickBot="1" x14ac:dyDescent="0.3">
      <c r="B17" s="16" t="s">
        <v>13</v>
      </c>
      <c r="C17" s="18">
        <v>3.07</v>
      </c>
      <c r="D17" s="18">
        <v>6.61</v>
      </c>
      <c r="E17" s="18">
        <v>4.58</v>
      </c>
      <c r="F17" s="19">
        <f>AVERAGE(C17,D17,E17)</f>
        <v>4.753333333333333</v>
      </c>
      <c r="G17" s="20">
        <f t="shared" si="0"/>
        <v>1.776353943709793</v>
      </c>
      <c r="H17" s="27">
        <v>3.16</v>
      </c>
      <c r="I17" s="18">
        <v>5.83</v>
      </c>
      <c r="J17" s="18">
        <v>8.6300000000000008</v>
      </c>
      <c r="K17" s="19">
        <f>AVERAGE(H17,I17,J17)</f>
        <v>5.873333333333334</v>
      </c>
      <c r="L17" s="20">
        <f t="shared" si="1"/>
        <v>2.7352574528430305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workbookViewId="0">
      <selection activeCell="F5" sqref="F5"/>
    </sheetView>
  </sheetViews>
  <sheetFormatPr defaultRowHeight="13.8" x14ac:dyDescent="0.25"/>
  <cols>
    <col min="1" max="1" width="11.33203125" customWidth="1"/>
  </cols>
  <sheetData>
    <row r="1" spans="1:28" ht="15.6" x14ac:dyDescent="0.25">
      <c r="A1" s="5"/>
    </row>
    <row r="2" spans="1:28" x14ac:dyDescent="0.25">
      <c r="A2" t="s">
        <v>138</v>
      </c>
    </row>
    <row r="3" spans="1:28" ht="14.4" thickBot="1" x14ac:dyDescent="0.3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X3" s="3"/>
      <c r="AB3" s="3"/>
    </row>
    <row r="4" spans="1:28" ht="14.4" thickBot="1" x14ac:dyDescent="0.3">
      <c r="B4" s="28"/>
      <c r="C4" s="23" t="s">
        <v>139</v>
      </c>
      <c r="D4" s="24"/>
      <c r="E4" s="24"/>
      <c r="F4" s="3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X4" s="1"/>
      <c r="AB4" s="1"/>
    </row>
    <row r="5" spans="1:28" ht="16.2" thickBot="1" x14ac:dyDescent="0.3">
      <c r="B5" s="26"/>
      <c r="C5" s="26" t="s">
        <v>118</v>
      </c>
      <c r="D5" s="19" t="s">
        <v>119</v>
      </c>
      <c r="E5" s="22" t="s">
        <v>120</v>
      </c>
      <c r="F5" s="20" t="s">
        <v>134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X5" s="1"/>
      <c r="AB5" s="1"/>
    </row>
    <row r="6" spans="1:28" x14ac:dyDescent="0.25">
      <c r="B6" s="33" t="s">
        <v>20</v>
      </c>
      <c r="C6" s="40">
        <v>2.08</v>
      </c>
      <c r="D6" s="41">
        <v>1.1299999999999999</v>
      </c>
      <c r="E6" s="17">
        <f>AVERAGE(C6,D6)</f>
        <v>1.605</v>
      </c>
      <c r="F6" s="32">
        <f>STDEV(C6,D6)</f>
        <v>0.67175144212722004</v>
      </c>
    </row>
    <row r="7" spans="1:28" x14ac:dyDescent="0.25">
      <c r="B7" s="33" t="s">
        <v>21</v>
      </c>
      <c r="C7" s="42">
        <v>7.84</v>
      </c>
      <c r="D7" s="34">
        <v>4.1500000000000004</v>
      </c>
      <c r="E7" s="12">
        <f t="shared" ref="E7:E25" si="0">AVERAGE(C7,D7)</f>
        <v>5.9950000000000001</v>
      </c>
      <c r="F7" s="35">
        <f t="shared" ref="F7:F25" si="1">STDEV(C7,D7)</f>
        <v>2.6092240225783594</v>
      </c>
    </row>
    <row r="8" spans="1:28" x14ac:dyDescent="0.25">
      <c r="B8" s="33" t="s">
        <v>22</v>
      </c>
      <c r="C8" s="42">
        <v>21.7</v>
      </c>
      <c r="D8" s="34">
        <v>11.81</v>
      </c>
      <c r="E8" s="12">
        <f t="shared" si="0"/>
        <v>16.754999999999999</v>
      </c>
      <c r="F8" s="35">
        <f t="shared" si="1"/>
        <v>6.9932860659349583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AA8" s="3"/>
    </row>
    <row r="9" spans="1:28" x14ac:dyDescent="0.25">
      <c r="B9" s="33" t="s">
        <v>23</v>
      </c>
      <c r="C9" s="42">
        <v>12.43</v>
      </c>
      <c r="D9" s="34">
        <v>7.02</v>
      </c>
      <c r="E9" s="12">
        <f t="shared" si="0"/>
        <v>9.7249999999999996</v>
      </c>
      <c r="F9" s="35">
        <f t="shared" si="1"/>
        <v>3.8254476862192224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AA9" s="1"/>
    </row>
    <row r="10" spans="1:28" x14ac:dyDescent="0.25">
      <c r="B10" s="33" t="s">
        <v>24</v>
      </c>
      <c r="C10" s="42">
        <v>10.87</v>
      </c>
      <c r="D10" s="34">
        <v>6.05</v>
      </c>
      <c r="E10" s="12">
        <f t="shared" si="0"/>
        <v>8.4599999999999991</v>
      </c>
      <c r="F10" s="35">
        <f t="shared" si="1"/>
        <v>3.4082546853191578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AA10" s="1"/>
    </row>
    <row r="11" spans="1:28" x14ac:dyDescent="0.25">
      <c r="B11" s="33" t="s">
        <v>25</v>
      </c>
      <c r="C11" s="42">
        <v>19.95</v>
      </c>
      <c r="D11" s="34">
        <v>3.2</v>
      </c>
      <c r="E11" s="12">
        <f t="shared" si="0"/>
        <v>11.574999999999999</v>
      </c>
      <c r="F11" s="35">
        <f t="shared" si="1"/>
        <v>11.844038584874674</v>
      </c>
    </row>
    <row r="12" spans="1:28" x14ac:dyDescent="0.25">
      <c r="B12" s="33" t="s">
        <v>26</v>
      </c>
      <c r="C12" s="42">
        <v>5.0199999999999996</v>
      </c>
      <c r="D12" s="34">
        <v>53.31</v>
      </c>
      <c r="E12" s="12">
        <f t="shared" si="0"/>
        <v>29.164999999999999</v>
      </c>
      <c r="F12" s="35">
        <f t="shared" si="1"/>
        <v>34.146186463498388</v>
      </c>
    </row>
    <row r="13" spans="1:28" x14ac:dyDescent="0.25">
      <c r="B13" s="33" t="s">
        <v>27</v>
      </c>
      <c r="C13" s="42">
        <v>9.9700000000000006</v>
      </c>
      <c r="D13" s="34">
        <v>2.36</v>
      </c>
      <c r="E13" s="12">
        <f t="shared" si="0"/>
        <v>6.165</v>
      </c>
      <c r="F13" s="35">
        <f t="shared" si="1"/>
        <v>5.3810826048296274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8" x14ac:dyDescent="0.25">
      <c r="B14" s="33" t="s">
        <v>28</v>
      </c>
      <c r="C14" s="42">
        <v>5.57</v>
      </c>
      <c r="D14" s="34">
        <v>2.58</v>
      </c>
      <c r="E14" s="12">
        <f t="shared" si="0"/>
        <v>4.0750000000000002</v>
      </c>
      <c r="F14" s="35">
        <f t="shared" si="1"/>
        <v>2.1142492757477771</v>
      </c>
    </row>
    <row r="15" spans="1:28" x14ac:dyDescent="0.25">
      <c r="B15" s="33" t="s">
        <v>29</v>
      </c>
      <c r="C15" s="42">
        <v>5.57</v>
      </c>
      <c r="D15" s="34">
        <v>2.58</v>
      </c>
      <c r="E15" s="12">
        <f t="shared" si="0"/>
        <v>4.0750000000000002</v>
      </c>
      <c r="F15" s="35">
        <f t="shared" si="1"/>
        <v>2.1142492757477771</v>
      </c>
    </row>
    <row r="16" spans="1:28" x14ac:dyDescent="0.25">
      <c r="B16" s="33" t="s">
        <v>30</v>
      </c>
      <c r="C16" s="42">
        <v>4.9800000000000004</v>
      </c>
      <c r="D16" s="34">
        <v>2.2999999999999998</v>
      </c>
      <c r="E16" s="12">
        <f t="shared" si="0"/>
        <v>3.64</v>
      </c>
      <c r="F16" s="35">
        <f t="shared" si="1"/>
        <v>1.8950461735799475</v>
      </c>
    </row>
    <row r="17" spans="2:6" x14ac:dyDescent="0.25">
      <c r="B17" s="33" t="s">
        <v>31</v>
      </c>
      <c r="C17" s="42">
        <v>2.77</v>
      </c>
      <c r="D17" s="34">
        <v>1.45</v>
      </c>
      <c r="E17" s="12">
        <f t="shared" si="0"/>
        <v>2.11</v>
      </c>
      <c r="F17" s="35">
        <f t="shared" si="1"/>
        <v>0.93338095116624364</v>
      </c>
    </row>
    <row r="18" spans="2:6" x14ac:dyDescent="0.25">
      <c r="B18" s="33" t="s">
        <v>32</v>
      </c>
      <c r="C18" s="42">
        <v>12.33</v>
      </c>
      <c r="D18" s="34">
        <v>6.53</v>
      </c>
      <c r="E18" s="12">
        <f t="shared" si="0"/>
        <v>9.43</v>
      </c>
      <c r="F18" s="35">
        <f t="shared" si="1"/>
        <v>4.1012193308819782</v>
      </c>
    </row>
    <row r="19" spans="2:6" x14ac:dyDescent="0.25">
      <c r="B19" s="33" t="s">
        <v>33</v>
      </c>
      <c r="C19" s="42">
        <v>37.380000000000003</v>
      </c>
      <c r="D19" s="34">
        <v>26.79</v>
      </c>
      <c r="E19" s="12">
        <f t="shared" si="0"/>
        <v>32.085000000000001</v>
      </c>
      <c r="F19" s="35">
        <f t="shared" si="1"/>
        <v>7.4882608127655192</v>
      </c>
    </row>
    <row r="20" spans="2:6" x14ac:dyDescent="0.25">
      <c r="B20" s="33" t="s">
        <v>34</v>
      </c>
      <c r="C20" s="42">
        <v>17.16</v>
      </c>
      <c r="D20" s="34">
        <v>14.53</v>
      </c>
      <c r="E20" s="12">
        <f t="shared" si="0"/>
        <v>15.844999999999999</v>
      </c>
      <c r="F20" s="35">
        <f t="shared" si="1"/>
        <v>1.8596908345206205</v>
      </c>
    </row>
    <row r="21" spans="2:6" x14ac:dyDescent="0.25">
      <c r="B21" s="33" t="s">
        <v>35</v>
      </c>
      <c r="C21" s="42">
        <v>3.36</v>
      </c>
      <c r="D21" s="34">
        <v>1.76</v>
      </c>
      <c r="E21" s="12">
        <f t="shared" si="0"/>
        <v>2.56</v>
      </c>
      <c r="F21" s="35">
        <f t="shared" si="1"/>
        <v>1.1313708498984749</v>
      </c>
    </row>
    <row r="22" spans="2:6" x14ac:dyDescent="0.25">
      <c r="B22" s="33" t="s">
        <v>36</v>
      </c>
      <c r="C22" s="42">
        <v>16.440000000000001</v>
      </c>
      <c r="D22" s="34">
        <v>4.47</v>
      </c>
      <c r="E22" s="12">
        <f t="shared" si="0"/>
        <v>10.455</v>
      </c>
      <c r="F22" s="35">
        <f t="shared" si="1"/>
        <v>8.4640681708029781</v>
      </c>
    </row>
    <row r="23" spans="2:6" x14ac:dyDescent="0.25">
      <c r="B23" s="33" t="s">
        <v>37</v>
      </c>
      <c r="C23" s="42">
        <v>9.51</v>
      </c>
      <c r="D23" s="34">
        <v>2.64</v>
      </c>
      <c r="E23" s="12">
        <f t="shared" si="0"/>
        <v>6.0750000000000002</v>
      </c>
      <c r="F23" s="35">
        <f t="shared" si="1"/>
        <v>4.8578235867515813</v>
      </c>
    </row>
    <row r="24" spans="2:6" x14ac:dyDescent="0.25">
      <c r="B24" s="33" t="s">
        <v>38</v>
      </c>
      <c r="C24" s="42">
        <v>6</v>
      </c>
      <c r="D24" s="34">
        <v>1.54</v>
      </c>
      <c r="E24" s="12">
        <f t="shared" si="0"/>
        <v>3.77</v>
      </c>
      <c r="F24" s="35">
        <f t="shared" si="1"/>
        <v>3.1536962440920022</v>
      </c>
    </row>
    <row r="25" spans="2:6" ht="14.4" thickBot="1" x14ac:dyDescent="0.3">
      <c r="B25" s="36" t="s">
        <v>39</v>
      </c>
      <c r="C25" s="43">
        <v>9.44</v>
      </c>
      <c r="D25" s="37">
        <v>10.23</v>
      </c>
      <c r="E25" s="19">
        <f t="shared" si="0"/>
        <v>9.8350000000000009</v>
      </c>
      <c r="F25" s="38">
        <f t="shared" si="1"/>
        <v>0.55861435713737317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20" sqref="I20"/>
    </sheetView>
  </sheetViews>
  <sheetFormatPr defaultRowHeight="13.8" x14ac:dyDescent="0.25"/>
  <sheetData>
    <row r="1" spans="1:6" x14ac:dyDescent="0.25">
      <c r="A1" t="s">
        <v>140</v>
      </c>
    </row>
    <row r="2" spans="1:6" ht="14.4" thickBot="1" x14ac:dyDescent="0.3"/>
    <row r="3" spans="1:6" ht="14.4" thickBot="1" x14ac:dyDescent="0.3">
      <c r="B3" s="14"/>
      <c r="C3" s="23" t="s">
        <v>141</v>
      </c>
      <c r="D3" s="24"/>
      <c r="E3" s="24"/>
      <c r="F3" s="25"/>
    </row>
    <row r="4" spans="1:6" ht="16.2" thickBot="1" x14ac:dyDescent="0.3">
      <c r="B4" s="21"/>
      <c r="C4" s="23" t="s">
        <v>118</v>
      </c>
      <c r="D4" s="24" t="s">
        <v>119</v>
      </c>
      <c r="E4" s="46" t="s">
        <v>120</v>
      </c>
      <c r="F4" s="25" t="s">
        <v>134</v>
      </c>
    </row>
    <row r="5" spans="1:6" x14ac:dyDescent="0.25">
      <c r="B5" s="33" t="s">
        <v>40</v>
      </c>
      <c r="C5" s="42">
        <v>8.91</v>
      </c>
      <c r="D5" s="34">
        <v>5.01</v>
      </c>
      <c r="E5" s="44">
        <f>AVERAGE(C5,D5)</f>
        <v>6.96</v>
      </c>
      <c r="F5" s="10">
        <f>STDEV(C5,D5)</f>
        <v>2.7577164466275361</v>
      </c>
    </row>
    <row r="6" spans="1:6" x14ac:dyDescent="0.25">
      <c r="B6" s="33" t="s">
        <v>41</v>
      </c>
      <c r="C6" s="42">
        <v>7.14</v>
      </c>
      <c r="D6" s="34">
        <v>4.3</v>
      </c>
      <c r="E6" s="44">
        <f>AVERAGE(C6,D6)</f>
        <v>5.72</v>
      </c>
      <c r="F6" s="10">
        <f t="shared" ref="F6:F25" si="0">STDEV(C6,D6)</f>
        <v>2.008183258569797</v>
      </c>
    </row>
    <row r="7" spans="1:6" x14ac:dyDescent="0.25">
      <c r="B7" s="33" t="s">
        <v>42</v>
      </c>
      <c r="C7" s="42">
        <v>4.8899999999999997</v>
      </c>
      <c r="D7" s="34">
        <v>4.8499999999999996</v>
      </c>
      <c r="E7" s="44">
        <f>AVERAGE(C7,D7)</f>
        <v>4.8699999999999992</v>
      </c>
      <c r="F7" s="10">
        <f t="shared" si="0"/>
        <v>2.8284271247461926E-2</v>
      </c>
    </row>
    <row r="8" spans="1:6" x14ac:dyDescent="0.25">
      <c r="B8" s="33" t="s">
        <v>43</v>
      </c>
      <c r="C8" s="42">
        <v>38.47</v>
      </c>
      <c r="D8" s="34">
        <v>36.979999999999997</v>
      </c>
      <c r="E8" s="44">
        <f>AVERAGE(C8,D8)</f>
        <v>37.724999999999994</v>
      </c>
      <c r="F8" s="10">
        <f t="shared" si="0"/>
        <v>1.0535891039679572</v>
      </c>
    </row>
    <row r="9" spans="1:6" x14ac:dyDescent="0.25">
      <c r="B9" s="33" t="s">
        <v>44</v>
      </c>
      <c r="C9" s="42">
        <v>8.7899999999999991</v>
      </c>
      <c r="D9" s="34">
        <v>1.7</v>
      </c>
      <c r="E9" s="44">
        <f>AVERAGE(C9,D9)</f>
        <v>5.2449999999999992</v>
      </c>
      <c r="F9" s="10">
        <f t="shared" si="0"/>
        <v>5.013387078612622</v>
      </c>
    </row>
    <row r="10" spans="1:6" x14ac:dyDescent="0.25">
      <c r="B10" s="33" t="s">
        <v>45</v>
      </c>
      <c r="C10" s="42">
        <v>17.489999999999998</v>
      </c>
      <c r="D10" s="34">
        <v>13</v>
      </c>
      <c r="E10" s="44">
        <f>AVERAGE(C10,D10)</f>
        <v>15.244999999999999</v>
      </c>
      <c r="F10" s="10">
        <f t="shared" si="0"/>
        <v>3.1749094475275941</v>
      </c>
    </row>
    <row r="11" spans="1:6" x14ac:dyDescent="0.25">
      <c r="B11" s="33" t="s">
        <v>46</v>
      </c>
      <c r="C11" s="42">
        <v>9.75</v>
      </c>
      <c r="D11" s="34">
        <v>8.8699999999999992</v>
      </c>
      <c r="E11" s="44">
        <f>AVERAGE(C11,D11)</f>
        <v>9.3099999999999987</v>
      </c>
      <c r="F11" s="10">
        <f t="shared" si="0"/>
        <v>0.62225396744416239</v>
      </c>
    </row>
    <row r="12" spans="1:6" x14ac:dyDescent="0.25">
      <c r="B12" s="33" t="s">
        <v>47</v>
      </c>
      <c r="C12" s="42">
        <v>32.26</v>
      </c>
      <c r="D12" s="34">
        <v>28.48</v>
      </c>
      <c r="E12" s="44">
        <f>AVERAGE(C12,D12)</f>
        <v>30.369999999999997</v>
      </c>
      <c r="F12" s="10">
        <f t="shared" si="0"/>
        <v>2.6728636328851478</v>
      </c>
    </row>
    <row r="13" spans="1:6" x14ac:dyDescent="0.25">
      <c r="B13" s="33" t="s">
        <v>48</v>
      </c>
      <c r="C13" s="42">
        <v>12.04</v>
      </c>
      <c r="D13" s="34">
        <v>11.1</v>
      </c>
      <c r="E13" s="44">
        <f>AVERAGE(C13,D13)</f>
        <v>11.57</v>
      </c>
      <c r="F13" s="10">
        <f t="shared" si="0"/>
        <v>0.66468037431535432</v>
      </c>
    </row>
    <row r="14" spans="1:6" x14ac:dyDescent="0.25">
      <c r="B14" s="33" t="s">
        <v>49</v>
      </c>
      <c r="C14" s="42">
        <v>18.78</v>
      </c>
      <c r="D14" s="34">
        <v>5.93</v>
      </c>
      <c r="E14" s="44">
        <f>AVERAGE(C14,D14)</f>
        <v>12.355</v>
      </c>
      <c r="F14" s="10">
        <f t="shared" si="0"/>
        <v>9.0863221382471373</v>
      </c>
    </row>
    <row r="15" spans="1:6" x14ac:dyDescent="0.25">
      <c r="B15" s="33" t="s">
        <v>50</v>
      </c>
      <c r="C15" s="42">
        <v>12.61</v>
      </c>
      <c r="D15" s="34">
        <v>3.4</v>
      </c>
      <c r="E15" s="44">
        <f>AVERAGE(C15,D15)</f>
        <v>8.004999999999999</v>
      </c>
      <c r="F15" s="10">
        <f t="shared" si="0"/>
        <v>6.5124534547281048</v>
      </c>
    </row>
    <row r="16" spans="1:6" x14ac:dyDescent="0.25">
      <c r="B16" s="33" t="s">
        <v>51</v>
      </c>
      <c r="C16" s="42">
        <v>12.79</v>
      </c>
      <c r="D16" s="34">
        <v>3.31</v>
      </c>
      <c r="E16" s="44">
        <f>AVERAGE(C16,D16)</f>
        <v>8.0499999999999989</v>
      </c>
      <c r="F16" s="10">
        <f t="shared" si="0"/>
        <v>6.703372285648471</v>
      </c>
    </row>
    <row r="17" spans="2:6" x14ac:dyDescent="0.25">
      <c r="B17" s="33" t="s">
        <v>52</v>
      </c>
      <c r="C17" s="42">
        <v>45.21</v>
      </c>
      <c r="D17" s="34">
        <v>35.56</v>
      </c>
      <c r="E17" s="44">
        <f>AVERAGE(C17,D17)</f>
        <v>40.385000000000005</v>
      </c>
      <c r="F17" s="10">
        <f t="shared" si="0"/>
        <v>6.8235804384501648</v>
      </c>
    </row>
    <row r="18" spans="2:6" x14ac:dyDescent="0.25">
      <c r="B18" s="33" t="s">
        <v>53</v>
      </c>
      <c r="C18" s="42">
        <v>6.98</v>
      </c>
      <c r="D18" s="34">
        <v>5.41</v>
      </c>
      <c r="E18" s="44">
        <f>AVERAGE(C18,D18)</f>
        <v>6.1950000000000003</v>
      </c>
      <c r="F18" s="10">
        <f t="shared" si="0"/>
        <v>1.1101576464628797</v>
      </c>
    </row>
    <row r="19" spans="2:6" x14ac:dyDescent="0.25">
      <c r="B19" s="33" t="s">
        <v>54</v>
      </c>
      <c r="C19" s="42">
        <v>7.82</v>
      </c>
      <c r="D19" s="34">
        <v>6.33</v>
      </c>
      <c r="E19" s="44">
        <f>AVERAGE(C19,D19)</f>
        <v>7.0750000000000002</v>
      </c>
      <c r="F19" s="10">
        <f t="shared" si="0"/>
        <v>1.053589103967963</v>
      </c>
    </row>
    <row r="20" spans="2:6" x14ac:dyDescent="0.25">
      <c r="B20" s="33" t="s">
        <v>55</v>
      </c>
      <c r="C20" s="42">
        <v>11.48</v>
      </c>
      <c r="D20" s="34">
        <v>8.07</v>
      </c>
      <c r="E20" s="44">
        <f>AVERAGE(C20,D20)</f>
        <v>9.7750000000000004</v>
      </c>
      <c r="F20" s="10">
        <f t="shared" si="0"/>
        <v>2.411234123846123</v>
      </c>
    </row>
    <row r="21" spans="2:6" x14ac:dyDescent="0.25">
      <c r="B21" s="33" t="s">
        <v>56</v>
      </c>
      <c r="C21" s="42">
        <v>17.079999999999998</v>
      </c>
      <c r="D21" s="34">
        <v>11.33</v>
      </c>
      <c r="E21" s="44">
        <f>AVERAGE(C21,D21)</f>
        <v>14.204999999999998</v>
      </c>
      <c r="F21" s="10">
        <f t="shared" si="0"/>
        <v>4.0658639918226553</v>
      </c>
    </row>
    <row r="22" spans="2:6" x14ac:dyDescent="0.25">
      <c r="B22" s="33" t="s">
        <v>57</v>
      </c>
      <c r="C22" s="42">
        <v>23.58</v>
      </c>
      <c r="D22" s="34">
        <v>15.86</v>
      </c>
      <c r="E22" s="44">
        <f>AVERAGE(C22,D22)</f>
        <v>19.72</v>
      </c>
      <c r="F22" s="10">
        <f t="shared" si="0"/>
        <v>5.4588643507601509</v>
      </c>
    </row>
    <row r="23" spans="2:6" x14ac:dyDescent="0.25">
      <c r="B23" s="33" t="s">
        <v>58</v>
      </c>
      <c r="C23" s="42">
        <v>8.4700000000000006</v>
      </c>
      <c r="D23" s="34">
        <v>21.82</v>
      </c>
      <c r="E23" s="44">
        <f>AVERAGE(C23,D23)</f>
        <v>15.145</v>
      </c>
      <c r="F23" s="10">
        <f t="shared" si="0"/>
        <v>9.4398755288404121</v>
      </c>
    </row>
    <row r="24" spans="2:6" x14ac:dyDescent="0.25">
      <c r="B24" s="33" t="s">
        <v>59</v>
      </c>
      <c r="C24" s="42">
        <v>3.43</v>
      </c>
      <c r="D24" s="34">
        <v>10.1</v>
      </c>
      <c r="E24" s="44">
        <f>AVERAGE(C24,D24)</f>
        <v>6.7649999999999997</v>
      </c>
      <c r="F24" s="10">
        <f t="shared" si="0"/>
        <v>4.7164022305142721</v>
      </c>
    </row>
    <row r="25" spans="2:6" ht="14.4" thickBot="1" x14ac:dyDescent="0.3">
      <c r="B25" s="36" t="s">
        <v>60</v>
      </c>
      <c r="C25" s="43">
        <v>2.5</v>
      </c>
      <c r="D25" s="37">
        <v>7.53</v>
      </c>
      <c r="E25" s="45">
        <f>AVERAGE(C25,D25)</f>
        <v>5.0150000000000006</v>
      </c>
      <c r="F25" s="20">
        <f t="shared" si="0"/>
        <v>3.5567471093683332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N22" sqref="N22"/>
    </sheetView>
  </sheetViews>
  <sheetFormatPr defaultRowHeight="13.8" x14ac:dyDescent="0.25"/>
  <cols>
    <col min="1" max="1" width="15" customWidth="1"/>
  </cols>
  <sheetData>
    <row r="1" spans="1:22" ht="15.6" x14ac:dyDescent="0.25">
      <c r="A1" s="7"/>
    </row>
    <row r="2" spans="1:22" x14ac:dyDescent="0.25">
      <c r="A2" t="s">
        <v>142</v>
      </c>
    </row>
    <row r="3" spans="1:22" ht="14.4" thickBot="1" x14ac:dyDescent="0.3"/>
    <row r="4" spans="1:22" ht="14.4" thickBot="1" x14ac:dyDescent="0.3">
      <c r="B4" s="14"/>
      <c r="C4" s="23"/>
      <c r="D4" s="24" t="s">
        <v>121</v>
      </c>
      <c r="E4" s="24"/>
      <c r="F4" s="25"/>
      <c r="H4" s="14"/>
      <c r="I4" s="23"/>
      <c r="J4" s="24" t="s">
        <v>123</v>
      </c>
      <c r="K4" s="47"/>
      <c r="L4" s="39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2" thickBot="1" x14ac:dyDescent="0.3">
      <c r="B5" s="21"/>
      <c r="C5" s="19" t="s">
        <v>118</v>
      </c>
      <c r="D5" s="19" t="s">
        <v>119</v>
      </c>
      <c r="E5" s="22" t="s">
        <v>120</v>
      </c>
      <c r="F5" s="20" t="s">
        <v>134</v>
      </c>
      <c r="H5" s="21"/>
      <c r="I5" s="19" t="s">
        <v>118</v>
      </c>
      <c r="J5" s="19" t="s">
        <v>119</v>
      </c>
      <c r="K5" s="22" t="s">
        <v>120</v>
      </c>
      <c r="L5" s="20" t="s">
        <v>134</v>
      </c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B6" s="15">
        <v>1</v>
      </c>
      <c r="C6" s="34">
        <v>27.8</v>
      </c>
      <c r="D6" s="34">
        <v>16.399999999999999</v>
      </c>
      <c r="E6" s="12">
        <f>AVERAGE(C6,D6)</f>
        <v>22.1</v>
      </c>
      <c r="F6" s="35">
        <f>STDEV(C6,D6)</f>
        <v>8.0610173055266294</v>
      </c>
      <c r="G6" s="1"/>
      <c r="H6" s="15">
        <v>1</v>
      </c>
      <c r="I6" s="34">
        <v>11.1</v>
      </c>
      <c r="J6" s="34">
        <v>11.3</v>
      </c>
      <c r="K6" s="12">
        <f>AVERAGE(I6,J6)</f>
        <v>11.2</v>
      </c>
      <c r="L6" s="10">
        <f>STDEV(I6,J6)</f>
        <v>0.14142135623731025</v>
      </c>
    </row>
    <row r="7" spans="1:22" x14ac:dyDescent="0.25">
      <c r="B7" s="15">
        <v>2</v>
      </c>
      <c r="C7" s="34">
        <v>7.19</v>
      </c>
      <c r="D7" s="34">
        <v>6.55</v>
      </c>
      <c r="E7" s="12">
        <f>AVERAGE(C7,D7)</f>
        <v>6.87</v>
      </c>
      <c r="F7" s="35">
        <f t="shared" ref="F7:F26" si="0">STDEV(C7,D7)</f>
        <v>0.45254833995939081</v>
      </c>
      <c r="G7" s="1"/>
      <c r="H7" s="15">
        <v>2</v>
      </c>
      <c r="I7" s="34">
        <v>0.32900000000000001</v>
      </c>
      <c r="J7" s="34">
        <v>0.73370000000000002</v>
      </c>
      <c r="K7" s="12">
        <f>AVERAGE(I7,J7)</f>
        <v>0.53134999999999999</v>
      </c>
      <c r="L7" s="10">
        <f t="shared" ref="L7:L26" si="1">STDEV(I7,J7)</f>
        <v>0.28616611434619599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B8" s="15">
        <v>3</v>
      </c>
      <c r="C8" s="34">
        <v>3.81</v>
      </c>
      <c r="D8" s="34">
        <v>3</v>
      </c>
      <c r="E8" s="12">
        <f>AVERAGE(C8,D8)</f>
        <v>3.4050000000000002</v>
      </c>
      <c r="F8" s="35">
        <f t="shared" si="0"/>
        <v>0.5727564927611013</v>
      </c>
      <c r="H8" s="15">
        <v>3</v>
      </c>
      <c r="I8" s="34">
        <v>1.0999999999999999E-2</v>
      </c>
      <c r="J8" s="34">
        <v>0.13500000000000001</v>
      </c>
      <c r="K8" s="12">
        <f>AVERAGE(I8,J8)</f>
        <v>7.3000000000000009E-2</v>
      </c>
      <c r="L8" s="10">
        <f t="shared" si="1"/>
        <v>8.7681240867131888E-2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B9" s="15">
        <v>4</v>
      </c>
      <c r="C9" s="34">
        <v>4.82</v>
      </c>
      <c r="D9" s="34">
        <v>3.98</v>
      </c>
      <c r="E9" s="12">
        <f>AVERAGE(C9,D9)</f>
        <v>4.4000000000000004</v>
      </c>
      <c r="F9" s="35">
        <f t="shared" si="0"/>
        <v>0.59396969619670015</v>
      </c>
      <c r="G9" s="1"/>
      <c r="H9" s="15">
        <v>4</v>
      </c>
      <c r="I9" s="34">
        <v>0.108</v>
      </c>
      <c r="J9" s="34">
        <v>0.42699999999999999</v>
      </c>
      <c r="K9" s="12">
        <f>AVERAGE(I9,J9)</f>
        <v>0.26750000000000002</v>
      </c>
      <c r="L9" s="10">
        <f t="shared" si="1"/>
        <v>0.22556706319850864</v>
      </c>
    </row>
    <row r="10" spans="1:22" x14ac:dyDescent="0.25">
      <c r="B10" s="15">
        <v>5</v>
      </c>
      <c r="C10" s="34">
        <v>0.67900000000000005</v>
      </c>
      <c r="D10" s="34">
        <v>0.74099999999999999</v>
      </c>
      <c r="E10" s="12">
        <f>AVERAGE(C10,D10)</f>
        <v>0.71</v>
      </c>
      <c r="F10" s="35">
        <f t="shared" si="0"/>
        <v>4.3840620433565909E-2</v>
      </c>
      <c r="G10" s="1"/>
      <c r="H10" s="15">
        <v>5</v>
      </c>
      <c r="I10" s="34">
        <v>1.6E-2</v>
      </c>
      <c r="J10" s="34">
        <v>3.5999999999999997E-2</v>
      </c>
      <c r="K10" s="12">
        <f>AVERAGE(I10,J10)</f>
        <v>2.5999999999999999E-2</v>
      </c>
      <c r="L10" s="10">
        <f t="shared" si="1"/>
        <v>1.4142135623730945E-2</v>
      </c>
    </row>
    <row r="11" spans="1:22" x14ac:dyDescent="0.25">
      <c r="B11" s="15">
        <v>6</v>
      </c>
      <c r="C11" s="34">
        <v>6.55</v>
      </c>
      <c r="D11" s="34">
        <v>6.26</v>
      </c>
      <c r="E11" s="12">
        <f>AVERAGE(C11,D11)</f>
        <v>6.4049999999999994</v>
      </c>
      <c r="F11" s="35">
        <f t="shared" si="0"/>
        <v>0.2050609665440988</v>
      </c>
      <c r="H11" s="15">
        <v>6</v>
      </c>
      <c r="I11" s="34">
        <v>5.3999999999999999E-2</v>
      </c>
      <c r="J11" s="34">
        <v>0.20599999999999999</v>
      </c>
      <c r="K11" s="12">
        <f>AVERAGE(I11,J11)</f>
        <v>0.13</v>
      </c>
      <c r="L11" s="10">
        <f t="shared" si="1"/>
        <v>0.10748023074035519</v>
      </c>
    </row>
    <row r="12" spans="1:22" x14ac:dyDescent="0.25">
      <c r="B12" s="15">
        <v>7</v>
      </c>
      <c r="C12" s="34">
        <v>0.39800000000000002</v>
      </c>
      <c r="D12" s="34">
        <v>0.57199999999999995</v>
      </c>
      <c r="E12" s="12">
        <f>AVERAGE(C12,D12)</f>
        <v>0.48499999999999999</v>
      </c>
      <c r="F12" s="35">
        <f t="shared" si="0"/>
        <v>0.12303657992645899</v>
      </c>
      <c r="H12" s="15">
        <v>7</v>
      </c>
      <c r="I12" s="34">
        <v>1.7000000000000001E-2</v>
      </c>
      <c r="J12" s="34">
        <v>4.9000000000000002E-2</v>
      </c>
      <c r="K12" s="12">
        <f>AVERAGE(I12,J12)</f>
        <v>3.3000000000000002E-2</v>
      </c>
      <c r="L12" s="10">
        <f t="shared" si="1"/>
        <v>2.2627416997969527E-2</v>
      </c>
    </row>
    <row r="13" spans="1:22" x14ac:dyDescent="0.25">
      <c r="B13" s="15">
        <v>8</v>
      </c>
      <c r="C13" s="34">
        <v>7.6999999999999999E-2</v>
      </c>
      <c r="D13" s="34">
        <v>0.182</v>
      </c>
      <c r="E13" s="12">
        <f>AVERAGE(C13,D13)</f>
        <v>0.1295</v>
      </c>
      <c r="F13" s="35">
        <f t="shared" si="0"/>
        <v>7.4246212024587518E-2</v>
      </c>
      <c r="H13" s="15">
        <v>8</v>
      </c>
      <c r="I13" s="34">
        <v>0.36799999999999999</v>
      </c>
      <c r="J13" s="34">
        <v>0.53400000000000003</v>
      </c>
      <c r="K13" s="12">
        <f>AVERAGE(I13,J13)</f>
        <v>0.45100000000000001</v>
      </c>
      <c r="L13" s="10">
        <f t="shared" si="1"/>
        <v>0.11737972567696695</v>
      </c>
    </row>
    <row r="14" spans="1:22" x14ac:dyDescent="0.25">
      <c r="B14" s="15">
        <v>9</v>
      </c>
      <c r="C14" s="34">
        <v>3.5999999999999997E-2</v>
      </c>
      <c r="D14" s="34">
        <v>0.13500000000000001</v>
      </c>
      <c r="E14" s="12">
        <f>AVERAGE(C14,D14)</f>
        <v>8.5500000000000007E-2</v>
      </c>
      <c r="F14" s="35">
        <f t="shared" si="0"/>
        <v>7.0003571337468193E-2</v>
      </c>
      <c r="H14" s="15">
        <v>9</v>
      </c>
      <c r="I14" s="34">
        <v>0.29799999999999999</v>
      </c>
      <c r="J14" s="34">
        <v>0.34499999999999997</v>
      </c>
      <c r="K14" s="12">
        <f>AVERAGE(I14,J14)</f>
        <v>0.32150000000000001</v>
      </c>
      <c r="L14" s="10">
        <f t="shared" si="1"/>
        <v>3.3234018715767727E-2</v>
      </c>
    </row>
    <row r="15" spans="1:22" x14ac:dyDescent="0.25">
      <c r="B15" s="15">
        <v>10</v>
      </c>
      <c r="C15" s="34">
        <v>1.96</v>
      </c>
      <c r="D15" s="34">
        <v>2.1</v>
      </c>
      <c r="E15" s="12">
        <f>AVERAGE(C15,D15)</f>
        <v>2.0300000000000002</v>
      </c>
      <c r="F15" s="35">
        <f t="shared" si="0"/>
        <v>9.8994949366116733E-2</v>
      </c>
      <c r="H15" s="15">
        <v>10</v>
      </c>
      <c r="I15" s="34">
        <v>3.23</v>
      </c>
      <c r="J15" s="34">
        <v>4.0599999999999996</v>
      </c>
      <c r="K15" s="12">
        <f>AVERAGE(I15,J15)</f>
        <v>3.6449999999999996</v>
      </c>
      <c r="L15" s="10">
        <f t="shared" si="1"/>
        <v>0.58689862838483609</v>
      </c>
    </row>
    <row r="16" spans="1:22" x14ac:dyDescent="0.25">
      <c r="B16" s="15">
        <v>11</v>
      </c>
      <c r="C16" s="34">
        <v>4.0199999999999996</v>
      </c>
      <c r="D16" s="34">
        <v>3.74</v>
      </c>
      <c r="E16" s="12">
        <f>AVERAGE(C16,D16)</f>
        <v>3.88</v>
      </c>
      <c r="F16" s="35">
        <f t="shared" si="0"/>
        <v>0.19798989873223286</v>
      </c>
      <c r="H16" s="15">
        <v>11</v>
      </c>
      <c r="I16" s="34">
        <v>0.43099999999999999</v>
      </c>
      <c r="J16" s="34">
        <v>0.90200000000000002</v>
      </c>
      <c r="K16" s="12">
        <f>AVERAGE(I16,J16)</f>
        <v>0.66649999999999998</v>
      </c>
      <c r="L16" s="10">
        <f t="shared" si="1"/>
        <v>0.33304729393886384</v>
      </c>
    </row>
    <row r="17" spans="2:12" x14ac:dyDescent="0.25">
      <c r="B17" s="15">
        <v>12</v>
      </c>
      <c r="C17" s="34">
        <v>0.47399999999999998</v>
      </c>
      <c r="D17" s="34">
        <v>0.64200000000000002</v>
      </c>
      <c r="E17" s="12">
        <f>AVERAGE(C17,D17)</f>
        <v>0.55800000000000005</v>
      </c>
      <c r="F17" s="35">
        <f t="shared" si="0"/>
        <v>0.11879393923933958</v>
      </c>
      <c r="H17" s="15">
        <v>12</v>
      </c>
      <c r="I17" s="34">
        <v>0.41599999999999998</v>
      </c>
      <c r="J17" s="34">
        <v>0.373</v>
      </c>
      <c r="K17" s="12">
        <f>AVERAGE(I17,J17)</f>
        <v>0.39449999999999996</v>
      </c>
      <c r="L17" s="10">
        <f t="shared" si="1"/>
        <v>3.040559159102153E-2</v>
      </c>
    </row>
    <row r="18" spans="2:12" x14ac:dyDescent="0.25">
      <c r="B18" s="15">
        <v>13</v>
      </c>
      <c r="C18" s="34">
        <v>0.90800000000000003</v>
      </c>
      <c r="D18" s="34">
        <v>1.26</v>
      </c>
      <c r="E18" s="12">
        <f>AVERAGE(C18,D18)</f>
        <v>1.0840000000000001</v>
      </c>
      <c r="F18" s="35">
        <f t="shared" si="0"/>
        <v>0.24890158697766429</v>
      </c>
      <c r="H18" s="15">
        <v>13</v>
      </c>
      <c r="I18" s="34">
        <v>0.68200000000000005</v>
      </c>
      <c r="J18" s="34">
        <v>0.70599999999999996</v>
      </c>
      <c r="K18" s="12">
        <f>AVERAGE(I18,J18)</f>
        <v>0.69399999999999995</v>
      </c>
      <c r="L18" s="10">
        <f t="shared" si="1"/>
        <v>1.6970562748477077E-2</v>
      </c>
    </row>
    <row r="19" spans="2:12" x14ac:dyDescent="0.25">
      <c r="B19" s="15">
        <v>14</v>
      </c>
      <c r="C19" s="34">
        <v>1.71</v>
      </c>
      <c r="D19" s="34">
        <v>1.33</v>
      </c>
      <c r="E19" s="12">
        <f>AVERAGE(C19,D19)</f>
        <v>1.52</v>
      </c>
      <c r="F19" s="35">
        <f t="shared" si="0"/>
        <v>0.26870057685088733</v>
      </c>
      <c r="H19" s="15">
        <v>14</v>
      </c>
      <c r="I19" s="34">
        <v>2.7E-2</v>
      </c>
      <c r="J19" s="34">
        <v>0.30099999999999999</v>
      </c>
      <c r="K19" s="12">
        <f>AVERAGE(I19,J19)</f>
        <v>0.16400000000000001</v>
      </c>
      <c r="L19" s="10">
        <f t="shared" si="1"/>
        <v>0.19374725804511395</v>
      </c>
    </row>
    <row r="20" spans="2:12" x14ac:dyDescent="0.25">
      <c r="B20" s="15">
        <v>15</v>
      </c>
      <c r="C20" s="34">
        <v>0.48899999999999999</v>
      </c>
      <c r="D20" s="34">
        <v>0.49199999999999999</v>
      </c>
      <c r="E20" s="12">
        <f>AVERAGE(C20,D20)</f>
        <v>0.49049999999999999</v>
      </c>
      <c r="F20" s="35">
        <f t="shared" si="0"/>
        <v>2.1213203435596446E-3</v>
      </c>
      <c r="H20" s="15">
        <v>15</v>
      </c>
      <c r="I20" s="34">
        <v>0.13900000000000001</v>
      </c>
      <c r="J20" s="34">
        <v>0.193</v>
      </c>
      <c r="K20" s="12">
        <f>AVERAGE(I20,J20)</f>
        <v>0.16600000000000001</v>
      </c>
      <c r="L20" s="10">
        <f t="shared" si="1"/>
        <v>3.8183766184073577E-2</v>
      </c>
    </row>
    <row r="21" spans="2:12" x14ac:dyDescent="0.25">
      <c r="B21" s="15">
        <v>16</v>
      </c>
      <c r="C21" s="34">
        <v>0.46</v>
      </c>
      <c r="D21" s="34">
        <v>0.48</v>
      </c>
      <c r="E21" s="12">
        <f>AVERAGE(C21,D21)</f>
        <v>0.47</v>
      </c>
      <c r="F21" s="35">
        <f t="shared" si="0"/>
        <v>1.4142135623730925E-2</v>
      </c>
      <c r="H21" s="15">
        <v>16</v>
      </c>
      <c r="I21" s="34">
        <v>5.8000000000000003E-2</v>
      </c>
      <c r="J21" s="34">
        <v>0.189</v>
      </c>
      <c r="K21" s="12">
        <f>AVERAGE(I21,J21)</f>
        <v>0.1235</v>
      </c>
      <c r="L21" s="10">
        <f t="shared" si="1"/>
        <v>9.2630988335437731E-2</v>
      </c>
    </row>
    <row r="22" spans="2:12" x14ac:dyDescent="0.25">
      <c r="B22" s="15">
        <v>17</v>
      </c>
      <c r="C22" s="34">
        <v>2.06</v>
      </c>
      <c r="D22" s="34">
        <v>1.43</v>
      </c>
      <c r="E22" s="12">
        <f>AVERAGE(C22,D22)</f>
        <v>1.7450000000000001</v>
      </c>
      <c r="F22" s="35">
        <f t="shared" si="0"/>
        <v>0.4454772721475232</v>
      </c>
      <c r="H22" s="15">
        <v>17</v>
      </c>
      <c r="I22" s="34">
        <v>0.25600000000000001</v>
      </c>
      <c r="J22" s="34">
        <v>1.08</v>
      </c>
      <c r="K22" s="12">
        <f>AVERAGE(I22,J22)</f>
        <v>0.66800000000000004</v>
      </c>
      <c r="L22" s="10">
        <f t="shared" si="1"/>
        <v>0.58265598769771521</v>
      </c>
    </row>
    <row r="23" spans="2:12" x14ac:dyDescent="0.25">
      <c r="B23" s="15">
        <v>18</v>
      </c>
      <c r="C23" s="34">
        <v>0.34300000000000003</v>
      </c>
      <c r="D23" s="34">
        <v>0.40699999999999997</v>
      </c>
      <c r="E23" s="12">
        <f>AVERAGE(C23,D23)</f>
        <v>0.375</v>
      </c>
      <c r="F23" s="35">
        <f t="shared" si="0"/>
        <v>4.5254833995938999E-2</v>
      </c>
      <c r="H23" s="15">
        <v>18</v>
      </c>
      <c r="I23" s="34">
        <v>0.14699999999999999</v>
      </c>
      <c r="J23" s="34">
        <v>0.188</v>
      </c>
      <c r="K23" s="12">
        <f>AVERAGE(I23,J23)</f>
        <v>0.16749999999999998</v>
      </c>
      <c r="L23" s="10">
        <f t="shared" si="1"/>
        <v>2.8991378028648585E-2</v>
      </c>
    </row>
    <row r="24" spans="2:12" x14ac:dyDescent="0.25">
      <c r="B24" s="15">
        <v>19</v>
      </c>
      <c r="C24" s="34">
        <v>3.5999999999999997E-2</v>
      </c>
      <c r="D24" s="34">
        <v>0.09</v>
      </c>
      <c r="E24" s="12">
        <f>AVERAGE(C24,D24)</f>
        <v>6.3E-2</v>
      </c>
      <c r="F24" s="35">
        <f t="shared" si="0"/>
        <v>3.8183766184073556E-2</v>
      </c>
      <c r="H24" s="15">
        <v>19</v>
      </c>
      <c r="I24" s="34">
        <v>2.1000000000000001E-2</v>
      </c>
      <c r="J24" s="34">
        <v>5.5E-2</v>
      </c>
      <c r="K24" s="12">
        <f>AVERAGE(I24,J24)</f>
        <v>3.7999999999999999E-2</v>
      </c>
      <c r="L24" s="10">
        <f t="shared" si="1"/>
        <v>2.4041630560342614E-2</v>
      </c>
    </row>
    <row r="25" spans="2:12" x14ac:dyDescent="0.25">
      <c r="B25" s="15">
        <v>20</v>
      </c>
      <c r="C25" s="34">
        <v>3.5999999999999997E-2</v>
      </c>
      <c r="D25" s="34">
        <v>0.08</v>
      </c>
      <c r="E25" s="12">
        <f>AVERAGE(C25,D25)</f>
        <v>5.7999999999999996E-2</v>
      </c>
      <c r="F25" s="35">
        <f t="shared" si="0"/>
        <v>3.1112698372208106E-2</v>
      </c>
      <c r="H25" s="15">
        <v>20</v>
      </c>
      <c r="I25" s="34">
        <v>1.0999999999999999E-2</v>
      </c>
      <c r="J25" s="34">
        <v>8.1000000000000003E-2</v>
      </c>
      <c r="K25" s="12">
        <f>AVERAGE(I25,J25)</f>
        <v>4.5999999999999999E-2</v>
      </c>
      <c r="L25" s="10">
        <f t="shared" si="1"/>
        <v>4.9497474683058325E-2</v>
      </c>
    </row>
    <row r="26" spans="2:12" ht="14.4" thickBot="1" x14ac:dyDescent="0.3">
      <c r="B26" s="16">
        <v>21</v>
      </c>
      <c r="C26" s="37">
        <v>0</v>
      </c>
      <c r="D26" s="37">
        <v>0.11</v>
      </c>
      <c r="E26" s="19">
        <f>AVERAGE(C26,D26)</f>
        <v>5.5E-2</v>
      </c>
      <c r="F26" s="38">
        <f t="shared" si="0"/>
        <v>7.778174593052023E-2</v>
      </c>
      <c r="H26" s="16">
        <v>21</v>
      </c>
      <c r="I26" s="37">
        <v>2.1999999999999999E-2</v>
      </c>
      <c r="J26" s="37">
        <v>5.5E-2</v>
      </c>
      <c r="K26" s="19">
        <f>AVERAGE(I26,J26)</f>
        <v>3.85E-2</v>
      </c>
      <c r="L26" s="20">
        <f t="shared" si="1"/>
        <v>2.3334523779156065E-2</v>
      </c>
    </row>
    <row r="27" spans="2:12" x14ac:dyDescent="0.25">
      <c r="I27" s="1"/>
      <c r="J27" s="1"/>
    </row>
    <row r="28" spans="2:12" x14ac:dyDescent="0.25">
      <c r="I28" s="1"/>
      <c r="J28" s="1"/>
    </row>
    <row r="29" spans="2:12" x14ac:dyDescent="0.25">
      <c r="I29" s="1"/>
      <c r="J29" s="1"/>
    </row>
    <row r="30" spans="2:12" x14ac:dyDescent="0.25">
      <c r="I30" s="1"/>
      <c r="J30" s="1"/>
    </row>
    <row r="31" spans="2:12" x14ac:dyDescent="0.25">
      <c r="I31" s="1"/>
      <c r="J31" s="1"/>
    </row>
    <row r="32" spans="2:12" x14ac:dyDescent="0.25">
      <c r="I32" s="1"/>
      <c r="J32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workbookViewId="0">
      <selection activeCell="J5" sqref="J5"/>
    </sheetView>
  </sheetViews>
  <sheetFormatPr defaultRowHeight="13.8" x14ac:dyDescent="0.25"/>
  <sheetData>
    <row r="2" spans="1:10" x14ac:dyDescent="0.25">
      <c r="A2" t="s">
        <v>143</v>
      </c>
    </row>
    <row r="3" spans="1:10" ht="14.4" thickBot="1" x14ac:dyDescent="0.3"/>
    <row r="4" spans="1:10" ht="14.4" thickBot="1" x14ac:dyDescent="0.3">
      <c r="B4" s="14"/>
      <c r="C4" s="23"/>
      <c r="D4" s="24" t="s">
        <v>121</v>
      </c>
      <c r="E4" s="24"/>
      <c r="F4" s="25"/>
      <c r="G4" s="23"/>
      <c r="H4" s="24" t="s">
        <v>123</v>
      </c>
      <c r="I4" s="24"/>
      <c r="J4" s="25"/>
    </row>
    <row r="5" spans="1:10" ht="16.2" thickBot="1" x14ac:dyDescent="0.3">
      <c r="B5" s="21"/>
      <c r="C5" s="19" t="s">
        <v>118</v>
      </c>
      <c r="D5" s="19" t="s">
        <v>119</v>
      </c>
      <c r="E5" s="22" t="s">
        <v>120</v>
      </c>
      <c r="F5" s="20" t="s">
        <v>135</v>
      </c>
      <c r="G5" s="26" t="s">
        <v>118</v>
      </c>
      <c r="H5" s="19" t="s">
        <v>119</v>
      </c>
      <c r="I5" s="22" t="s">
        <v>120</v>
      </c>
      <c r="J5" s="20" t="s">
        <v>135</v>
      </c>
    </row>
    <row r="6" spans="1:10" x14ac:dyDescent="0.25">
      <c r="B6" s="31" t="s">
        <v>61</v>
      </c>
      <c r="C6" s="13">
        <v>2.7</v>
      </c>
      <c r="D6" s="13">
        <v>4.68</v>
      </c>
      <c r="E6" s="12">
        <f>AVERAGE(C6,D6)</f>
        <v>3.69</v>
      </c>
      <c r="F6" s="10">
        <f>STDEV(C6,D6)</f>
        <v>1.4000714267493641</v>
      </c>
      <c r="G6" s="11">
        <v>3.94</v>
      </c>
      <c r="H6" s="13">
        <v>3.35</v>
      </c>
      <c r="I6" s="12">
        <f>AVERAGE(G6,H6)</f>
        <v>3.645</v>
      </c>
      <c r="J6" s="10">
        <f>STDEV(G6,H6)</f>
        <v>0.41719300090006295</v>
      </c>
    </row>
    <row r="7" spans="1:10" x14ac:dyDescent="0.25">
      <c r="B7" s="31" t="s">
        <v>62</v>
      </c>
      <c r="C7" s="48">
        <v>0.21</v>
      </c>
      <c r="D7" s="48">
        <v>0.27</v>
      </c>
      <c r="E7" s="12">
        <f>AVERAGE(C7,D7)</f>
        <v>0.24</v>
      </c>
      <c r="F7" s="10">
        <f t="shared" ref="F7:F8" si="0">STDEV(C7,D7)</f>
        <v>4.2426406871192805E-2</v>
      </c>
      <c r="G7" s="50">
        <v>0.22</v>
      </c>
      <c r="H7" s="48">
        <v>0.23</v>
      </c>
      <c r="I7" s="12">
        <f>AVERAGE(G7,H7)</f>
        <v>0.22500000000000001</v>
      </c>
      <c r="J7" s="10">
        <f t="shared" ref="J7:J8" si="1">STDEV(G7,H7)</f>
        <v>7.0710678118654814E-3</v>
      </c>
    </row>
    <row r="8" spans="1:10" ht="14.4" thickBot="1" x14ac:dyDescent="0.3">
      <c r="B8" s="21" t="s">
        <v>63</v>
      </c>
      <c r="C8" s="49">
        <v>0.23</v>
      </c>
      <c r="D8" s="49">
        <v>0.28999999999999998</v>
      </c>
      <c r="E8" s="19">
        <f>AVERAGE(C8,D8)</f>
        <v>0.26</v>
      </c>
      <c r="F8" s="20">
        <f t="shared" si="0"/>
        <v>4.2426406871192805E-2</v>
      </c>
      <c r="G8" s="51">
        <v>0.27</v>
      </c>
      <c r="H8" s="49">
        <v>0.26</v>
      </c>
      <c r="I8" s="19">
        <f>AVERAGE(G8,H8)</f>
        <v>0.26500000000000001</v>
      </c>
      <c r="J8" s="20">
        <f t="shared" si="1"/>
        <v>7.0710678118654814E-3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A2" sqref="A2"/>
    </sheetView>
  </sheetViews>
  <sheetFormatPr defaultRowHeight="13.8" x14ac:dyDescent="0.25"/>
  <cols>
    <col min="1" max="1" width="14.44140625" customWidth="1"/>
  </cols>
  <sheetData>
    <row r="1" spans="1:22" ht="15.6" x14ac:dyDescent="0.25">
      <c r="A1" s="5"/>
    </row>
    <row r="2" spans="1:22" x14ac:dyDescent="0.25">
      <c r="A2" t="s">
        <v>146</v>
      </c>
    </row>
    <row r="3" spans="1:22" ht="14.4" thickBot="1" x14ac:dyDescent="0.3"/>
    <row r="4" spans="1:22" ht="14.4" thickBot="1" x14ac:dyDescent="0.3">
      <c r="B4" s="14"/>
      <c r="C4" s="23" t="s">
        <v>144</v>
      </c>
      <c r="D4" s="24"/>
      <c r="E4" s="47"/>
      <c r="F4" s="3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2" thickBot="1" x14ac:dyDescent="0.3">
      <c r="B5" s="21"/>
      <c r="C5" s="26" t="s">
        <v>118</v>
      </c>
      <c r="D5" s="19" t="s">
        <v>119</v>
      </c>
      <c r="E5" s="22" t="s">
        <v>120</v>
      </c>
      <c r="F5" s="20" t="s">
        <v>135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B6" s="15">
        <v>1</v>
      </c>
      <c r="C6" s="42">
        <v>6.44</v>
      </c>
      <c r="D6" s="34">
        <v>5.9</v>
      </c>
      <c r="E6" s="10">
        <f>AVERAGE(C6,D6)</f>
        <v>6.17</v>
      </c>
      <c r="F6" s="10">
        <f>STDEV(C6,D6)</f>
        <v>0.3818376618407357</v>
      </c>
    </row>
    <row r="7" spans="1:22" x14ac:dyDescent="0.25">
      <c r="B7" s="15">
        <v>2</v>
      </c>
      <c r="C7" s="42">
        <v>0.193</v>
      </c>
      <c r="D7" s="34">
        <v>0.69199999999999995</v>
      </c>
      <c r="E7" s="10">
        <f>AVERAGE(C7,D7)</f>
        <v>0.4425</v>
      </c>
      <c r="F7" s="10">
        <f t="shared" ref="F7:F26" si="0">STDEV(C7,D7)</f>
        <v>0.3528462838120871</v>
      </c>
    </row>
    <row r="8" spans="1:22" x14ac:dyDescent="0.25">
      <c r="B8" s="15">
        <v>3</v>
      </c>
      <c r="C8" s="42">
        <v>3.1E-2</v>
      </c>
      <c r="D8" s="34">
        <v>0.14299999999999999</v>
      </c>
      <c r="E8" s="10">
        <f>AVERAGE(C8,D8)</f>
        <v>8.6999999999999994E-2</v>
      </c>
      <c r="F8" s="10">
        <f t="shared" si="0"/>
        <v>7.9195959492893306E-2</v>
      </c>
      <c r="G8" s="3"/>
      <c r="H8" s="3"/>
      <c r="I8" s="3"/>
      <c r="J8" s="3"/>
      <c r="K8" s="3"/>
      <c r="L8" s="3"/>
      <c r="M8" s="3"/>
      <c r="N8" s="3"/>
      <c r="O8" s="3"/>
    </row>
    <row r="9" spans="1:22" x14ac:dyDescent="0.25">
      <c r="B9" s="15">
        <v>4</v>
      </c>
      <c r="C9" s="42">
        <v>1.4999999999999999E-2</v>
      </c>
      <c r="D9" s="34">
        <v>0.39900000000000002</v>
      </c>
      <c r="E9" s="10">
        <f>AVERAGE(C9,D9)</f>
        <v>0.20700000000000002</v>
      </c>
      <c r="F9" s="10">
        <f t="shared" si="0"/>
        <v>0.27152900397563423</v>
      </c>
      <c r="G9" s="1"/>
      <c r="H9" s="1"/>
      <c r="I9" s="1"/>
      <c r="J9" s="1"/>
      <c r="K9" s="1"/>
      <c r="L9" s="1"/>
      <c r="M9" s="1"/>
      <c r="N9" s="1"/>
      <c r="O9" s="1"/>
    </row>
    <row r="10" spans="1:22" x14ac:dyDescent="0.25">
      <c r="B10" s="15">
        <v>5</v>
      </c>
      <c r="C10" s="42">
        <v>0.02</v>
      </c>
      <c r="D10" s="34">
        <v>7.5999999999999998E-2</v>
      </c>
      <c r="E10" s="10">
        <f>AVERAGE(C10,D10)</f>
        <v>4.8000000000000001E-2</v>
      </c>
      <c r="F10" s="10">
        <f t="shared" si="0"/>
        <v>3.959797974644666E-2</v>
      </c>
      <c r="G10" s="1"/>
      <c r="H10" s="1"/>
      <c r="I10" s="1"/>
      <c r="J10" s="1"/>
      <c r="K10" s="1"/>
      <c r="L10" s="1"/>
      <c r="M10" s="1"/>
      <c r="N10" s="1"/>
      <c r="O10" s="1"/>
    </row>
    <row r="11" spans="1:22" x14ac:dyDescent="0.25">
      <c r="B11" s="15">
        <v>6</v>
      </c>
      <c r="C11" s="42">
        <v>2.5000000000000001E-2</v>
      </c>
      <c r="D11" s="34">
        <v>9.7000000000000003E-2</v>
      </c>
      <c r="E11" s="10">
        <f>AVERAGE(C11,D11)</f>
        <v>6.0999999999999999E-2</v>
      </c>
      <c r="F11" s="10">
        <f t="shared" si="0"/>
        <v>5.0911688245431436E-2</v>
      </c>
      <c r="G11" s="1"/>
      <c r="H11" s="1"/>
      <c r="I11" s="1"/>
      <c r="J11" s="1"/>
      <c r="K11" s="1"/>
      <c r="L11" s="1"/>
      <c r="M11" s="1"/>
      <c r="N11" s="1"/>
      <c r="O11" s="1"/>
    </row>
    <row r="12" spans="1:22" x14ac:dyDescent="0.25">
      <c r="B12" s="15">
        <v>7</v>
      </c>
      <c r="C12" s="42">
        <v>0.01</v>
      </c>
      <c r="D12" s="34">
        <v>4.9000000000000002E-2</v>
      </c>
      <c r="E12" s="10">
        <f>AVERAGE(C12,D12)</f>
        <v>2.9500000000000002E-2</v>
      </c>
      <c r="F12" s="10">
        <f t="shared" si="0"/>
        <v>2.7577164466275353E-2</v>
      </c>
    </row>
    <row r="13" spans="1:22" x14ac:dyDescent="0.25">
      <c r="B13" s="15">
        <v>8</v>
      </c>
      <c r="C13" s="42">
        <v>5.6000000000000001E-2</v>
      </c>
      <c r="D13" s="34">
        <v>0.27700000000000002</v>
      </c>
      <c r="E13" s="10">
        <f>AVERAGE(C13,D13)</f>
        <v>0.16650000000000001</v>
      </c>
      <c r="F13" s="10">
        <f t="shared" si="0"/>
        <v>0.15627059864222703</v>
      </c>
    </row>
    <row r="14" spans="1:22" x14ac:dyDescent="0.25">
      <c r="B14" s="15">
        <v>9</v>
      </c>
      <c r="C14" s="42">
        <v>6.7000000000000004E-2</v>
      </c>
      <c r="D14" s="34">
        <v>0.159</v>
      </c>
      <c r="E14" s="10">
        <f>AVERAGE(C14,D14)</f>
        <v>0.113</v>
      </c>
      <c r="F14" s="10">
        <f t="shared" si="0"/>
        <v>6.5053823869162364E-2</v>
      </c>
    </row>
    <row r="15" spans="1:22" x14ac:dyDescent="0.25">
      <c r="B15" s="15">
        <v>10</v>
      </c>
      <c r="C15" s="42">
        <v>0.61199999999999999</v>
      </c>
      <c r="D15" s="34">
        <v>1</v>
      </c>
      <c r="E15" s="10">
        <f>AVERAGE(C15,D15)</f>
        <v>0.80600000000000005</v>
      </c>
      <c r="F15" s="10">
        <f t="shared" si="0"/>
        <v>0.27435743110038002</v>
      </c>
    </row>
    <row r="16" spans="1:22" x14ac:dyDescent="0.25">
      <c r="B16" s="15">
        <v>11</v>
      </c>
      <c r="C16" s="42">
        <v>3.5999999999999997E-2</v>
      </c>
      <c r="D16" s="34">
        <v>0.155</v>
      </c>
      <c r="E16" s="10">
        <f>AVERAGE(C16,D16)</f>
        <v>9.5500000000000002E-2</v>
      </c>
      <c r="F16" s="10">
        <f t="shared" si="0"/>
        <v>8.4145706961199149E-2</v>
      </c>
    </row>
    <row r="17" spans="2:6" x14ac:dyDescent="0.25">
      <c r="B17" s="15">
        <v>12</v>
      </c>
      <c r="C17" s="42">
        <v>3.5999999999999997E-2</v>
      </c>
      <c r="D17" s="34">
        <v>0.32300000000000001</v>
      </c>
      <c r="E17" s="10">
        <f>AVERAGE(C17,D17)</f>
        <v>0.17949999999999999</v>
      </c>
      <c r="F17" s="10">
        <f t="shared" si="0"/>
        <v>0.20293964620053917</v>
      </c>
    </row>
    <row r="18" spans="2:6" x14ac:dyDescent="0.25">
      <c r="B18" s="15">
        <v>13</v>
      </c>
      <c r="C18" s="42">
        <v>0.189</v>
      </c>
      <c r="D18" s="34">
        <v>0.54200000000000004</v>
      </c>
      <c r="E18" s="10">
        <f>AVERAGE(C18,D18)</f>
        <v>0.36550000000000005</v>
      </c>
      <c r="F18" s="10">
        <f t="shared" si="0"/>
        <v>0.24960869375885125</v>
      </c>
    </row>
    <row r="19" spans="2:6" x14ac:dyDescent="0.25">
      <c r="B19" s="15">
        <v>14</v>
      </c>
      <c r="C19" s="42">
        <v>3.5999999999999997E-2</v>
      </c>
      <c r="D19" s="34">
        <v>0.16</v>
      </c>
      <c r="E19" s="10">
        <f>AVERAGE(C19,D19)</f>
        <v>9.8000000000000004E-2</v>
      </c>
      <c r="F19" s="10">
        <f t="shared" si="0"/>
        <v>8.7681240867131874E-2</v>
      </c>
    </row>
    <row r="20" spans="2:6" x14ac:dyDescent="0.25">
      <c r="B20" s="15">
        <v>15</v>
      </c>
      <c r="C20" s="42">
        <v>0.02</v>
      </c>
      <c r="D20" s="34">
        <v>0.13100000000000001</v>
      </c>
      <c r="E20" s="10">
        <f>AVERAGE(C20,D20)</f>
        <v>7.5499999999999998E-2</v>
      </c>
      <c r="F20" s="10">
        <f t="shared" si="0"/>
        <v>7.8488852711706802E-2</v>
      </c>
    </row>
    <row r="21" spans="2:6" x14ac:dyDescent="0.25">
      <c r="B21" s="15">
        <v>16</v>
      </c>
      <c r="C21" s="42">
        <v>1.4999999999999999E-2</v>
      </c>
      <c r="D21" s="34">
        <v>0.09</v>
      </c>
      <c r="E21" s="10">
        <f>AVERAGE(C21,D21)</f>
        <v>5.2499999999999998E-2</v>
      </c>
      <c r="F21" s="10">
        <f t="shared" si="0"/>
        <v>5.3033008588991064E-2</v>
      </c>
    </row>
    <row r="22" spans="2:6" x14ac:dyDescent="0.25">
      <c r="B22" s="15">
        <v>17</v>
      </c>
      <c r="C22" s="42">
        <v>4.1000000000000002E-2</v>
      </c>
      <c r="D22" s="34">
        <v>8.8999999999999996E-2</v>
      </c>
      <c r="E22" s="10">
        <f>AVERAGE(C22,D22)</f>
        <v>6.5000000000000002E-2</v>
      </c>
      <c r="F22" s="10">
        <f t="shared" si="0"/>
        <v>3.3941125496954258E-2</v>
      </c>
    </row>
    <row r="23" spans="2:6" x14ac:dyDescent="0.25">
      <c r="B23" s="15">
        <v>18</v>
      </c>
      <c r="C23" s="42">
        <v>0.02</v>
      </c>
      <c r="D23" s="34">
        <v>6.0999999999999999E-2</v>
      </c>
      <c r="E23" s="10">
        <f>AVERAGE(C23,D23)</f>
        <v>4.0500000000000001E-2</v>
      </c>
      <c r="F23" s="10">
        <f t="shared" si="0"/>
        <v>2.8991378028648443E-2</v>
      </c>
    </row>
    <row r="24" spans="2:6" x14ac:dyDescent="0.25">
      <c r="B24" s="15">
        <v>19</v>
      </c>
      <c r="C24" s="42">
        <v>5.0000000000000001E-3</v>
      </c>
      <c r="D24" s="34">
        <v>0.03</v>
      </c>
      <c r="E24" s="10">
        <f>AVERAGE(C24,D24)</f>
        <v>1.7499999999999998E-2</v>
      </c>
      <c r="F24" s="10">
        <f t="shared" si="0"/>
        <v>1.7677669529663691E-2</v>
      </c>
    </row>
    <row r="25" spans="2:6" x14ac:dyDescent="0.25">
      <c r="B25" s="15">
        <v>20</v>
      </c>
      <c r="C25" s="42">
        <v>1.4999999999999999E-2</v>
      </c>
      <c r="D25" s="34">
        <v>5.6000000000000001E-2</v>
      </c>
      <c r="E25" s="10">
        <f>AVERAGE(C25,D25)</f>
        <v>3.5500000000000004E-2</v>
      </c>
      <c r="F25" s="10">
        <f t="shared" si="0"/>
        <v>2.8991378028648443E-2</v>
      </c>
    </row>
    <row r="26" spans="2:6" ht="14.4" thickBot="1" x14ac:dyDescent="0.3">
      <c r="B26" s="16">
        <v>21</v>
      </c>
      <c r="C26" s="43">
        <v>5.0000000000000001E-3</v>
      </c>
      <c r="D26" s="37">
        <v>7.8E-2</v>
      </c>
      <c r="E26" s="20">
        <f>AVERAGE(C26,D26)</f>
        <v>4.1500000000000002E-2</v>
      </c>
      <c r="F26" s="20">
        <f t="shared" si="0"/>
        <v>5.161879502661796E-2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G5" sqref="G5"/>
    </sheetView>
  </sheetViews>
  <sheetFormatPr defaultRowHeight="13.8" x14ac:dyDescent="0.25"/>
  <sheetData>
    <row r="2" spans="1:7" x14ac:dyDescent="0.25">
      <c r="A2" t="s">
        <v>147</v>
      </c>
    </row>
    <row r="3" spans="1:7" ht="14.4" thickBot="1" x14ac:dyDescent="0.3"/>
    <row r="4" spans="1:7" ht="14.4" thickBot="1" x14ac:dyDescent="0.3">
      <c r="B4" s="14"/>
      <c r="C4" s="23" t="s">
        <v>145</v>
      </c>
      <c r="D4" s="24"/>
      <c r="E4" s="24"/>
      <c r="F4" s="24"/>
      <c r="G4" s="25"/>
    </row>
    <row r="5" spans="1:7" ht="16.2" thickBot="1" x14ac:dyDescent="0.3">
      <c r="B5" s="21"/>
      <c r="C5" s="19" t="s">
        <v>118</v>
      </c>
      <c r="D5" s="19" t="s">
        <v>119</v>
      </c>
      <c r="E5" s="19" t="s">
        <v>122</v>
      </c>
      <c r="F5" s="22" t="s">
        <v>120</v>
      </c>
      <c r="G5" s="20" t="s">
        <v>135</v>
      </c>
    </row>
    <row r="6" spans="1:7" x14ac:dyDescent="0.25">
      <c r="B6" s="52" t="s">
        <v>68</v>
      </c>
      <c r="C6" s="34">
        <v>20.16</v>
      </c>
      <c r="D6" s="34">
        <v>2.97</v>
      </c>
      <c r="E6" s="34"/>
      <c r="F6" s="12">
        <f>AVERAGE(C6,D6,E6)</f>
        <v>11.565</v>
      </c>
      <c r="G6" s="10">
        <f>STDEV(C6,D6,E6)</f>
        <v>12.155165568596754</v>
      </c>
    </row>
    <row r="7" spans="1:7" x14ac:dyDescent="0.25">
      <c r="B7" s="52" t="s">
        <v>64</v>
      </c>
      <c r="C7" s="34">
        <v>19.23</v>
      </c>
      <c r="D7" s="34">
        <v>43.48</v>
      </c>
      <c r="E7" s="34"/>
      <c r="F7" s="12">
        <f>AVERAGE(C7,D7,E7)</f>
        <v>31.354999999999997</v>
      </c>
      <c r="G7" s="10">
        <f t="shared" ref="G7:G19" si="0">STDEV(C7,D7,E7)</f>
        <v>17.147339443773777</v>
      </c>
    </row>
    <row r="8" spans="1:7" x14ac:dyDescent="0.25">
      <c r="B8" s="52" t="s">
        <v>4</v>
      </c>
      <c r="C8" s="34">
        <v>17.63</v>
      </c>
      <c r="D8" s="34">
        <v>21.25</v>
      </c>
      <c r="E8" s="34">
        <v>14.55</v>
      </c>
      <c r="F8" s="12">
        <f>AVERAGE(C8,D8,E8)</f>
        <v>17.809999999999999</v>
      </c>
      <c r="G8" s="10">
        <f t="shared" si="0"/>
        <v>3.353624904487698</v>
      </c>
    </row>
    <row r="9" spans="1:7" x14ac:dyDescent="0.25">
      <c r="B9" s="52" t="s">
        <v>69</v>
      </c>
      <c r="C9" s="34">
        <v>20.04</v>
      </c>
      <c r="D9" s="34">
        <v>0.26</v>
      </c>
      <c r="E9" s="34">
        <v>5.62</v>
      </c>
      <c r="F9" s="12">
        <f>AVERAGE(C9,D9,E9)</f>
        <v>8.64</v>
      </c>
      <c r="G9" s="10">
        <f t="shared" si="0"/>
        <v>10.229975562043146</v>
      </c>
    </row>
    <row r="10" spans="1:7" x14ac:dyDescent="0.25">
      <c r="B10" s="52" t="s">
        <v>17</v>
      </c>
      <c r="C10" s="34">
        <v>3.45</v>
      </c>
      <c r="D10" s="34">
        <v>4.2300000000000004</v>
      </c>
      <c r="E10" s="34"/>
      <c r="F10" s="12">
        <f>AVERAGE(C10,D10,E10)</f>
        <v>3.8400000000000003</v>
      </c>
      <c r="G10" s="10">
        <f t="shared" si="0"/>
        <v>0.55154328932550856</v>
      </c>
    </row>
    <row r="11" spans="1:7" x14ac:dyDescent="0.25">
      <c r="B11" s="52" t="s">
        <v>66</v>
      </c>
      <c r="C11" s="34">
        <v>5.19</v>
      </c>
      <c r="D11" s="34">
        <v>2.21</v>
      </c>
      <c r="E11" s="34"/>
      <c r="F11" s="12">
        <f>AVERAGE(C11,D11,E11)</f>
        <v>3.7</v>
      </c>
      <c r="G11" s="10">
        <f t="shared" si="0"/>
        <v>2.1071782079359118</v>
      </c>
    </row>
    <row r="12" spans="1:7" x14ac:dyDescent="0.25">
      <c r="B12" s="52" t="s">
        <v>8</v>
      </c>
      <c r="C12" s="34">
        <v>5.27</v>
      </c>
      <c r="D12" s="34">
        <v>5.35</v>
      </c>
      <c r="E12" s="34">
        <v>3.45</v>
      </c>
      <c r="F12" s="12">
        <f>AVERAGE(C12,D12,E12)</f>
        <v>4.6900000000000004</v>
      </c>
      <c r="G12" s="10">
        <f t="shared" si="0"/>
        <v>1.0746162105607757</v>
      </c>
    </row>
    <row r="13" spans="1:7" x14ac:dyDescent="0.25">
      <c r="B13" s="52" t="s">
        <v>9</v>
      </c>
      <c r="C13" s="34">
        <v>16.36</v>
      </c>
      <c r="D13" s="34">
        <v>1.57</v>
      </c>
      <c r="E13" s="34"/>
      <c r="F13" s="12">
        <f>AVERAGE(C13,D13,E13)</f>
        <v>8.9649999999999999</v>
      </c>
      <c r="G13" s="10">
        <f t="shared" si="0"/>
        <v>10.458109293749036</v>
      </c>
    </row>
    <row r="14" spans="1:7" x14ac:dyDescent="0.25">
      <c r="B14" s="52" t="s">
        <v>70</v>
      </c>
      <c r="C14" s="34">
        <v>10.75</v>
      </c>
      <c r="D14" s="34">
        <v>14.49</v>
      </c>
      <c r="E14" s="34"/>
      <c r="F14" s="12">
        <f>AVERAGE(C14,D14,E14)</f>
        <v>12.620000000000001</v>
      </c>
      <c r="G14" s="10">
        <f t="shared" si="0"/>
        <v>2.6445793616376809</v>
      </c>
    </row>
    <row r="15" spans="1:7" x14ac:dyDescent="0.25">
      <c r="B15" s="52" t="s">
        <v>71</v>
      </c>
      <c r="C15" s="34">
        <v>9.1300000000000008</v>
      </c>
      <c r="D15" s="34">
        <v>7.49</v>
      </c>
      <c r="E15" s="34"/>
      <c r="F15" s="12">
        <f>AVERAGE(C15,D15,E15)</f>
        <v>8.31</v>
      </c>
      <c r="G15" s="10">
        <f t="shared" si="0"/>
        <v>1.1596551211459383</v>
      </c>
    </row>
    <row r="16" spans="1:7" x14ac:dyDescent="0.25">
      <c r="B16" s="52" t="s">
        <v>72</v>
      </c>
      <c r="C16" s="34">
        <v>10.24</v>
      </c>
      <c r="D16" s="34">
        <v>5.37</v>
      </c>
      <c r="E16" s="34"/>
      <c r="F16" s="12">
        <f>AVERAGE(C16,D16,E16)</f>
        <v>7.8049999999999997</v>
      </c>
      <c r="G16" s="10">
        <f t="shared" si="0"/>
        <v>3.4436100243784891</v>
      </c>
    </row>
    <row r="17" spans="2:7" x14ac:dyDescent="0.25">
      <c r="B17" s="52" t="s">
        <v>13</v>
      </c>
      <c r="C17" s="34">
        <v>19.309999999999999</v>
      </c>
      <c r="D17" s="34">
        <v>18.73</v>
      </c>
      <c r="E17" s="34"/>
      <c r="F17" s="12">
        <f>AVERAGE(C17,D17,E17)</f>
        <v>19.02</v>
      </c>
      <c r="G17" s="10">
        <f t="shared" si="0"/>
        <v>0.41012193308819639</v>
      </c>
    </row>
    <row r="18" spans="2:7" x14ac:dyDescent="0.25">
      <c r="B18" s="52" t="s">
        <v>74</v>
      </c>
      <c r="C18" s="34">
        <v>18.989999999999998</v>
      </c>
      <c r="D18" s="34">
        <v>16.89</v>
      </c>
      <c r="E18" s="34"/>
      <c r="F18" s="12">
        <f>AVERAGE(C18,D18,E18)</f>
        <v>17.939999999999998</v>
      </c>
      <c r="G18" s="10">
        <f t="shared" si="0"/>
        <v>1.4849242404917484</v>
      </c>
    </row>
    <row r="19" spans="2:7" ht="14.4" thickBot="1" x14ac:dyDescent="0.3">
      <c r="B19" s="53" t="s">
        <v>76</v>
      </c>
      <c r="C19" s="37">
        <v>21.86</v>
      </c>
      <c r="D19" s="37">
        <v>20.11</v>
      </c>
      <c r="E19" s="37"/>
      <c r="F19" s="19">
        <f>AVERAGE(C19,D19,E19)</f>
        <v>20.984999999999999</v>
      </c>
      <c r="G19" s="20">
        <f t="shared" si="0"/>
        <v>1.2374368670764582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F5" sqref="F5"/>
    </sheetView>
  </sheetViews>
  <sheetFormatPr defaultRowHeight="13.8" x14ac:dyDescent="0.25"/>
  <cols>
    <col min="1" max="1" width="16" customWidth="1"/>
  </cols>
  <sheetData>
    <row r="1" spans="1:22" ht="15.6" x14ac:dyDescent="0.25">
      <c r="A1" s="5"/>
    </row>
    <row r="2" spans="1:22" x14ac:dyDescent="0.25">
      <c r="A2" t="s">
        <v>148</v>
      </c>
    </row>
    <row r="3" spans="1:22" ht="14.4" thickBot="1" x14ac:dyDescent="0.3"/>
    <row r="4" spans="1:22" ht="14.4" thickBot="1" x14ac:dyDescent="0.3">
      <c r="B4" s="14"/>
      <c r="C4" s="23" t="s">
        <v>150</v>
      </c>
      <c r="D4" s="24"/>
      <c r="E4" s="24"/>
      <c r="F4" s="3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2" thickBot="1" x14ac:dyDescent="0.3">
      <c r="B5" s="21"/>
      <c r="C5" s="19" t="s">
        <v>118</v>
      </c>
      <c r="D5" s="19" t="s">
        <v>119</v>
      </c>
      <c r="E5" s="22" t="s">
        <v>120</v>
      </c>
      <c r="F5" s="20" t="s">
        <v>135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B6" s="15">
        <v>1</v>
      </c>
      <c r="C6" s="34">
        <v>7.3</v>
      </c>
      <c r="D6" s="34">
        <v>5.0999999999999996</v>
      </c>
      <c r="E6" s="12">
        <f>AVERAGE(C6,D6)</f>
        <v>6.1999999999999993</v>
      </c>
      <c r="F6" s="35">
        <f>STDEV(C6,D6)</f>
        <v>1.5556349186104097</v>
      </c>
    </row>
    <row r="7" spans="1:22" x14ac:dyDescent="0.25">
      <c r="B7" s="15">
        <v>2</v>
      </c>
      <c r="C7" s="34">
        <v>0.45100000000000001</v>
      </c>
      <c r="D7" s="34">
        <v>0.61399999999999999</v>
      </c>
      <c r="E7" s="12">
        <f t="shared" ref="E7:E26" si="0">AVERAGE(C7,D7)</f>
        <v>0.53249999999999997</v>
      </c>
      <c r="F7" s="35">
        <f t="shared" ref="F7:F26" si="1">STDEV(C7,D7)</f>
        <v>0.11525840533340787</v>
      </c>
    </row>
    <row r="8" spans="1:22" ht="15.6" x14ac:dyDescent="0.25">
      <c r="B8" s="15">
        <v>3</v>
      </c>
      <c r="C8" s="34">
        <v>0.107</v>
      </c>
      <c r="D8" s="34">
        <v>0.20799999999999999</v>
      </c>
      <c r="E8" s="12">
        <f t="shared" si="0"/>
        <v>0.1575</v>
      </c>
      <c r="F8" s="35">
        <f t="shared" si="1"/>
        <v>7.1417784899841255E-2</v>
      </c>
      <c r="G8" s="4"/>
      <c r="H8" s="4"/>
      <c r="I8" s="4"/>
      <c r="J8" s="4"/>
      <c r="K8" s="4"/>
      <c r="L8" s="4"/>
      <c r="M8" s="4"/>
      <c r="N8" s="4"/>
      <c r="O8" s="4"/>
      <c r="P8" s="4"/>
    </row>
    <row r="9" spans="1:22" x14ac:dyDescent="0.25">
      <c r="B9" s="15">
        <v>4</v>
      </c>
      <c r="C9" s="34">
        <v>0.156</v>
      </c>
      <c r="D9" s="34">
        <v>0.248</v>
      </c>
      <c r="E9" s="12">
        <f t="shared" si="0"/>
        <v>0.20200000000000001</v>
      </c>
      <c r="F9" s="35">
        <f t="shared" si="1"/>
        <v>6.5053823869162267E-2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22" x14ac:dyDescent="0.25">
      <c r="B10" s="15">
        <v>5</v>
      </c>
      <c r="C10" s="34">
        <v>4.8000000000000001E-2</v>
      </c>
      <c r="D10" s="34">
        <v>8.4000000000000005E-2</v>
      </c>
      <c r="E10" s="12">
        <f t="shared" si="0"/>
        <v>6.6000000000000003E-2</v>
      </c>
      <c r="F10" s="35">
        <f t="shared" si="1"/>
        <v>2.5455844122715697E-2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22" x14ac:dyDescent="0.25">
      <c r="B11" s="15">
        <v>6</v>
      </c>
      <c r="C11" s="34">
        <v>0.46200000000000002</v>
      </c>
      <c r="D11" s="34">
        <v>0.437</v>
      </c>
      <c r="E11" s="12">
        <f t="shared" si="0"/>
        <v>0.44950000000000001</v>
      </c>
      <c r="F11" s="35">
        <f t="shared" si="1"/>
        <v>1.7677669529663705E-2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22" x14ac:dyDescent="0.25">
      <c r="B12" s="15">
        <v>7</v>
      </c>
      <c r="C12" s="34">
        <v>1.6E-2</v>
      </c>
      <c r="D12" s="34">
        <v>8.1000000000000003E-2</v>
      </c>
      <c r="E12" s="12">
        <f t="shared" si="0"/>
        <v>4.8500000000000001E-2</v>
      </c>
      <c r="F12" s="35">
        <f t="shared" si="1"/>
        <v>4.5961940777125586E-2</v>
      </c>
    </row>
    <row r="13" spans="1:22" x14ac:dyDescent="0.25">
      <c r="B13" s="15">
        <v>8</v>
      </c>
      <c r="C13" s="34">
        <v>2.8000000000000001E-2</v>
      </c>
      <c r="D13" s="34">
        <v>6.6000000000000003E-2</v>
      </c>
      <c r="E13" s="12">
        <f t="shared" si="0"/>
        <v>4.7E-2</v>
      </c>
      <c r="F13" s="35">
        <f t="shared" si="1"/>
        <v>2.6870057685088815E-2</v>
      </c>
    </row>
    <row r="14" spans="1:22" x14ac:dyDescent="0.25">
      <c r="B14" s="15">
        <v>9</v>
      </c>
      <c r="C14" s="34">
        <v>1.0999999999999999E-2</v>
      </c>
      <c r="D14" s="34">
        <v>7.0000000000000007E-2</v>
      </c>
      <c r="E14" s="12">
        <f t="shared" si="0"/>
        <v>4.0500000000000001E-2</v>
      </c>
      <c r="F14" s="35">
        <f t="shared" si="1"/>
        <v>4.1719300090006309E-2</v>
      </c>
    </row>
    <row r="15" spans="1:22" x14ac:dyDescent="0.25">
      <c r="B15" s="15">
        <v>10</v>
      </c>
      <c r="C15" s="34">
        <v>0.24099999999999999</v>
      </c>
      <c r="D15" s="34">
        <v>0.38400000000000001</v>
      </c>
      <c r="E15" s="12">
        <f t="shared" si="0"/>
        <v>0.3125</v>
      </c>
      <c r="F15" s="35">
        <f t="shared" si="1"/>
        <v>0.10111626970967628</v>
      </c>
    </row>
    <row r="16" spans="1:22" x14ac:dyDescent="0.25">
      <c r="B16" s="15">
        <v>11</v>
      </c>
      <c r="C16" s="34">
        <v>0.33600000000000002</v>
      </c>
      <c r="D16" s="34">
        <v>0.437</v>
      </c>
      <c r="E16" s="12">
        <f t="shared" si="0"/>
        <v>0.38650000000000001</v>
      </c>
      <c r="F16" s="35">
        <f t="shared" si="1"/>
        <v>7.1417784899841352E-2</v>
      </c>
    </row>
    <row r="17" spans="2:6" x14ac:dyDescent="0.25">
      <c r="B17" s="15">
        <v>12</v>
      </c>
      <c r="C17" s="34">
        <v>0.106</v>
      </c>
      <c r="D17" s="34">
        <v>0.1</v>
      </c>
      <c r="E17" s="12">
        <f t="shared" si="0"/>
        <v>0.10300000000000001</v>
      </c>
      <c r="F17" s="35">
        <f t="shared" si="1"/>
        <v>4.2426406871192788E-3</v>
      </c>
    </row>
    <row r="18" spans="2:6" x14ac:dyDescent="0.25">
      <c r="B18" s="15">
        <v>13</v>
      </c>
      <c r="C18" s="34">
        <v>0.216</v>
      </c>
      <c r="D18" s="34">
        <v>0.28000000000000003</v>
      </c>
      <c r="E18" s="12">
        <f t="shared" si="0"/>
        <v>0.248</v>
      </c>
      <c r="F18" s="35">
        <f t="shared" si="1"/>
        <v>4.5254833995939131E-2</v>
      </c>
    </row>
    <row r="19" spans="2:6" x14ac:dyDescent="0.25">
      <c r="B19" s="15">
        <v>14</v>
      </c>
      <c r="C19" s="34">
        <v>0.253</v>
      </c>
      <c r="D19" s="34">
        <v>0.28199999999999997</v>
      </c>
      <c r="E19" s="12">
        <f t="shared" si="0"/>
        <v>0.26749999999999996</v>
      </c>
      <c r="F19" s="35">
        <f t="shared" si="1"/>
        <v>2.0506096654409858E-2</v>
      </c>
    </row>
    <row r="20" spans="2:6" x14ac:dyDescent="0.25">
      <c r="B20" s="15">
        <v>15</v>
      </c>
      <c r="C20" s="34">
        <v>9.5000000000000001E-2</v>
      </c>
      <c r="D20" s="34">
        <v>0.14299999999999999</v>
      </c>
      <c r="E20" s="12">
        <f t="shared" si="0"/>
        <v>0.11899999999999999</v>
      </c>
      <c r="F20" s="35">
        <f t="shared" si="1"/>
        <v>3.394112549695423E-2</v>
      </c>
    </row>
    <row r="21" spans="2:6" x14ac:dyDescent="0.25">
      <c r="B21" s="15">
        <v>16</v>
      </c>
      <c r="C21" s="34">
        <v>2.7E-2</v>
      </c>
      <c r="D21" s="34">
        <v>7.6999999999999999E-2</v>
      </c>
      <c r="E21" s="12">
        <f t="shared" si="0"/>
        <v>5.1999999999999998E-2</v>
      </c>
      <c r="F21" s="35">
        <f t="shared" si="1"/>
        <v>3.5355339059327383E-2</v>
      </c>
    </row>
    <row r="22" spans="2:6" x14ac:dyDescent="0.25">
      <c r="B22" s="15">
        <v>17</v>
      </c>
      <c r="C22" s="34">
        <v>0.193</v>
      </c>
      <c r="D22" s="34">
        <v>0.16500000000000001</v>
      </c>
      <c r="E22" s="12">
        <f t="shared" si="0"/>
        <v>0.17899999999999999</v>
      </c>
      <c r="F22" s="35">
        <f t="shared" si="1"/>
        <v>1.9798989873223326E-2</v>
      </c>
    </row>
    <row r="23" spans="2:6" x14ac:dyDescent="0.25">
      <c r="B23" s="15">
        <v>18</v>
      </c>
      <c r="C23" s="34">
        <v>2.1000000000000001E-2</v>
      </c>
      <c r="D23" s="34">
        <v>5.3999999999999999E-2</v>
      </c>
      <c r="E23" s="12">
        <f t="shared" si="0"/>
        <v>3.7499999999999999E-2</v>
      </c>
      <c r="F23" s="35">
        <f t="shared" si="1"/>
        <v>2.3334523779156065E-2</v>
      </c>
    </row>
    <row r="24" spans="2:6" x14ac:dyDescent="0.25">
      <c r="B24" s="15">
        <v>19</v>
      </c>
      <c r="C24" s="34">
        <v>1.0999999999999999E-2</v>
      </c>
      <c r="D24" s="34">
        <v>5.8999999999999997E-2</v>
      </c>
      <c r="E24" s="12">
        <f t="shared" si="0"/>
        <v>3.4999999999999996E-2</v>
      </c>
      <c r="F24" s="35">
        <f t="shared" si="1"/>
        <v>3.3941125496954286E-2</v>
      </c>
    </row>
    <row r="25" spans="2:6" x14ac:dyDescent="0.25">
      <c r="B25" s="15">
        <v>20</v>
      </c>
      <c r="C25" s="34">
        <v>6.0000000000000001E-3</v>
      </c>
      <c r="D25" s="34">
        <v>0.06</v>
      </c>
      <c r="E25" s="12">
        <f t="shared" si="0"/>
        <v>3.3000000000000002E-2</v>
      </c>
      <c r="F25" s="35">
        <f t="shared" si="1"/>
        <v>3.8183766184073563E-2</v>
      </c>
    </row>
    <row r="26" spans="2:6" ht="14.4" thickBot="1" x14ac:dyDescent="0.3">
      <c r="B26" s="16">
        <v>21</v>
      </c>
      <c r="C26" s="37">
        <v>2.7E-2</v>
      </c>
      <c r="D26" s="37">
        <v>6.3E-2</v>
      </c>
      <c r="E26" s="19">
        <f t="shared" si="0"/>
        <v>4.4999999999999998E-2</v>
      </c>
      <c r="F26" s="38">
        <f t="shared" si="1"/>
        <v>2.5455844122715714E-2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Fig 3B</vt:lpstr>
      <vt:lpstr>Fig 3C</vt:lpstr>
      <vt:lpstr>Fig 4B</vt:lpstr>
      <vt:lpstr>Fig 4D</vt:lpstr>
      <vt:lpstr>Fig 5A</vt:lpstr>
      <vt:lpstr>Fig 5D</vt:lpstr>
      <vt:lpstr>Fig 6D</vt:lpstr>
      <vt:lpstr>Fig 6E</vt:lpstr>
      <vt:lpstr>Fig 7D</vt:lpstr>
      <vt:lpstr>Fig 7E</vt:lpstr>
      <vt:lpstr>S2 Fig</vt:lpstr>
      <vt:lpstr>S3A Fig</vt:lpstr>
      <vt:lpstr>S3B-E Fig</vt:lpstr>
      <vt:lpstr>S4 Fig</vt:lpstr>
      <vt:lpstr>S5A Fig</vt:lpstr>
      <vt:lpstr>S5B-E Fig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dcterms:created xsi:type="dcterms:W3CDTF">2020-02-14T03:26:39Z</dcterms:created>
  <dcterms:modified xsi:type="dcterms:W3CDTF">2020-02-20T08:23:10Z</dcterms:modified>
</cp:coreProperties>
</file>